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Licitacoes-GLC\EDI\Entrada\Engenharia\2018\0000381-2018\"/>
    </mc:Choice>
  </mc:AlternateContent>
  <bookViews>
    <workbookView xWindow="0" yWindow="0" windowWidth="28800" windowHeight="12225"/>
  </bookViews>
  <sheets>
    <sheet name="Plan LICITACAO" sheetId="9" r:id="rId1"/>
    <sheet name="Composição BDI" sheetId="3" r:id="rId2"/>
  </sheets>
  <definedNames>
    <definedName name="_xlnm._FilterDatabase" localSheetId="0" hidden="1">'Plan LICITACAO'!$A$14:$J$1341</definedName>
    <definedName name="_xlnm.Print_Area" localSheetId="0">'Plan LICITACAO'!$A$1:$J$1336</definedName>
    <definedName name="FUNCAO">#REF!</definedName>
    <definedName name="matricula">#REF!</definedName>
    <definedName name="Ptotal">#REF!</definedName>
    <definedName name="_xlnm.Print_Titles" localSheetId="0">'Plan LICITACAO'!$11:$13</definedName>
    <definedName name="ufLocal">#REF!</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25" i="9" l="1"/>
  <c r="G824" i="9"/>
  <c r="E196" i="9" l="1"/>
  <c r="G1210" i="9" l="1"/>
  <c r="G1211" i="9"/>
  <c r="G1212" i="9"/>
  <c r="G1213" i="9"/>
  <c r="G1214" i="9"/>
  <c r="G1215" i="9"/>
  <c r="G1216" i="9"/>
  <c r="G1217" i="9"/>
  <c r="G1218" i="9"/>
  <c r="G1219" i="9"/>
  <c r="G1220" i="9"/>
  <c r="G1221" i="9"/>
  <c r="G1222" i="9"/>
  <c r="G1223" i="9"/>
  <c r="G1224" i="9"/>
  <c r="G1225" i="9"/>
  <c r="G1226" i="9"/>
  <c r="G1227" i="9"/>
  <c r="G1228" i="9"/>
  <c r="G1229" i="9"/>
  <c r="G1230" i="9"/>
  <c r="G1231" i="9"/>
  <c r="G1232" i="9"/>
  <c r="G1233" i="9"/>
  <c r="G1234" i="9"/>
  <c r="G1235" i="9"/>
  <c r="G194" i="9"/>
  <c r="F1334" i="9"/>
  <c r="E1334" i="9"/>
  <c r="F1298" i="9"/>
  <c r="E1298" i="9"/>
  <c r="F1170" i="9"/>
  <c r="E1170" i="9"/>
  <c r="F1153" i="9"/>
  <c r="E1153" i="9"/>
  <c r="F1040" i="9"/>
  <c r="E1040" i="9"/>
  <c r="F839" i="9"/>
  <c r="E839" i="9"/>
  <c r="F796" i="9"/>
  <c r="E796" i="9"/>
  <c r="F569" i="9"/>
  <c r="E569" i="9"/>
  <c r="F265" i="9"/>
  <c r="E265" i="9"/>
  <c r="F241" i="9"/>
  <c r="E241" i="9"/>
  <c r="F220" i="9"/>
  <c r="E220" i="9"/>
  <c r="F208" i="9"/>
  <c r="E208" i="9"/>
  <c r="F196" i="9"/>
  <c r="G1332" i="9" l="1"/>
  <c r="G1333" i="9" s="1"/>
  <c r="G1329" i="9"/>
  <c r="G1328" i="9"/>
  <c r="G1327" i="9"/>
  <c r="G1324" i="9"/>
  <c r="G1323" i="9"/>
  <c r="G1322" i="9"/>
  <c r="G1319" i="9"/>
  <c r="G1318" i="9"/>
  <c r="G1317" i="9"/>
  <c r="G1316" i="9"/>
  <c r="G1315" i="9"/>
  <c r="G1312" i="9"/>
  <c r="G1311" i="9"/>
  <c r="G1310" i="9"/>
  <c r="G1309" i="9"/>
  <c r="G1308" i="9"/>
  <c r="G1307" i="9"/>
  <c r="G1306" i="9"/>
  <c r="G1305" i="9"/>
  <c r="G1304" i="9"/>
  <c r="G1303" i="9"/>
  <c r="G1302" i="9"/>
  <c r="G1301" i="9"/>
  <c r="G1296" i="9"/>
  <c r="G1295" i="9"/>
  <c r="G1294" i="9"/>
  <c r="G1293" i="9"/>
  <c r="G1290" i="9"/>
  <c r="G1289" i="9"/>
  <c r="G1288" i="9"/>
  <c r="G1287" i="9"/>
  <c r="G1286" i="9"/>
  <c r="G1285" i="9"/>
  <c r="G1282" i="9"/>
  <c r="G1281" i="9"/>
  <c r="G1280" i="9"/>
  <c r="G1279" i="9"/>
  <c r="G1278" i="9"/>
  <c r="G1277" i="9"/>
  <c r="G1276" i="9"/>
  <c r="G1275" i="9"/>
  <c r="G1274" i="9"/>
  <c r="G1273" i="9"/>
  <c r="G1272" i="9"/>
  <c r="G1269" i="9"/>
  <c r="G1268" i="9"/>
  <c r="G1267" i="9"/>
  <c r="G1266" i="9"/>
  <c r="G1265" i="9"/>
  <c r="G1264" i="9"/>
  <c r="G1263" i="9"/>
  <c r="G1262" i="9"/>
  <c r="G1261" i="9"/>
  <c r="G1260" i="9"/>
  <c r="G1259" i="9"/>
  <c r="G1258" i="9"/>
  <c r="G1257" i="9"/>
  <c r="G1256" i="9"/>
  <c r="G1255" i="9"/>
  <c r="G1254" i="9"/>
  <c r="G1253" i="9"/>
  <c r="G1252" i="9"/>
  <c r="G1251" i="9"/>
  <c r="G1250" i="9"/>
  <c r="G1249" i="9"/>
  <c r="G1248" i="9"/>
  <c r="G1247" i="9"/>
  <c r="G1246" i="9"/>
  <c r="G1245" i="9"/>
  <c r="G1244" i="9"/>
  <c r="G1243" i="9"/>
  <c r="G1242" i="9"/>
  <c r="G1241" i="9"/>
  <c r="G1240" i="9"/>
  <c r="G1239" i="9"/>
  <c r="G1238" i="9"/>
  <c r="G1209" i="9"/>
  <c r="G1208" i="9"/>
  <c r="G1207" i="9"/>
  <c r="G1206" i="9"/>
  <c r="G1205" i="9"/>
  <c r="G1204" i="9"/>
  <c r="G1203" i="9"/>
  <c r="G1202" i="9"/>
  <c r="G1201" i="9"/>
  <c r="G1200" i="9"/>
  <c r="G1199" i="9"/>
  <c r="G1198" i="9"/>
  <c r="G1197" i="9"/>
  <c r="G1196" i="9"/>
  <c r="G1195" i="9"/>
  <c r="G1194" i="9"/>
  <c r="G1193" i="9"/>
  <c r="G1192" i="9"/>
  <c r="G1191" i="9"/>
  <c r="G1190" i="9"/>
  <c r="G1189" i="9"/>
  <c r="G1188" i="9"/>
  <c r="G1187" i="9"/>
  <c r="G1186" i="9"/>
  <c r="G1185" i="9"/>
  <c r="G1184" i="9"/>
  <c r="G1183" i="9"/>
  <c r="G1180" i="9"/>
  <c r="G1179" i="9"/>
  <c r="G1178" i="9"/>
  <c r="G1177" i="9"/>
  <c r="G1176" i="9"/>
  <c r="G1175" i="9"/>
  <c r="G1174" i="9"/>
  <c r="G1168" i="9"/>
  <c r="G1167" i="9"/>
  <c r="G1166" i="9"/>
  <c r="G1165" i="9"/>
  <c r="G1164" i="9"/>
  <c r="G1163" i="9"/>
  <c r="G1162" i="9"/>
  <c r="G1161" i="9"/>
  <c r="G1160" i="9"/>
  <c r="G1159" i="9"/>
  <c r="G1158" i="9"/>
  <c r="G1157" i="9"/>
  <c r="G1151" i="9"/>
  <c r="G1150" i="9"/>
  <c r="G1149" i="9"/>
  <c r="G1148" i="9"/>
  <c r="G1147" i="9"/>
  <c r="G1146" i="9"/>
  <c r="G1145" i="9"/>
  <c r="G1144" i="9"/>
  <c r="G1143" i="9"/>
  <c r="G1142" i="9"/>
  <c r="G1141" i="9"/>
  <c r="G1140" i="9"/>
  <c r="G1139" i="9"/>
  <c r="G1138" i="9"/>
  <c r="G1137" i="9"/>
  <c r="G1136" i="9"/>
  <c r="G1135" i="9"/>
  <c r="G1134" i="9"/>
  <c r="G1133" i="9"/>
  <c r="G1132" i="9"/>
  <c r="G1129" i="9"/>
  <c r="G1128" i="9"/>
  <c r="G1127" i="9"/>
  <c r="G1124" i="9"/>
  <c r="G1123" i="9"/>
  <c r="G1122" i="9"/>
  <c r="G1121" i="9"/>
  <c r="G1120" i="9"/>
  <c r="G1119" i="9"/>
  <c r="G1118" i="9"/>
  <c r="G1117" i="9"/>
  <c r="G1116" i="9"/>
  <c r="G1115" i="9"/>
  <c r="G1114" i="9"/>
  <c r="G1113" i="9"/>
  <c r="G1112" i="9"/>
  <c r="G1111" i="9"/>
  <c r="G1110" i="9"/>
  <c r="G1109" i="9"/>
  <c r="G1108" i="9"/>
  <c r="G1107" i="9"/>
  <c r="G1106" i="9"/>
  <c r="G1105" i="9"/>
  <c r="G1104" i="9"/>
  <c r="G1101" i="9"/>
  <c r="G1100" i="9"/>
  <c r="G1099" i="9"/>
  <c r="G1098" i="9"/>
  <c r="G1097" i="9"/>
  <c r="G1096" i="9"/>
  <c r="G1095" i="9"/>
  <c r="G1094" i="9"/>
  <c r="G1093" i="9"/>
  <c r="G1089" i="9"/>
  <c r="G1088" i="9"/>
  <c r="G1087" i="9"/>
  <c r="G1086" i="9"/>
  <c r="G1085" i="9"/>
  <c r="G1084" i="9"/>
  <c r="G1083" i="9"/>
  <c r="G1080" i="9"/>
  <c r="G1079" i="9"/>
  <c r="G1078" i="9"/>
  <c r="G1077" i="9"/>
  <c r="G1076" i="9"/>
  <c r="G1073" i="9"/>
  <c r="G1072" i="9"/>
  <c r="G1071" i="9"/>
  <c r="G1070" i="9"/>
  <c r="G1069" i="9"/>
  <c r="G1068" i="9"/>
  <c r="G1067" i="9"/>
  <c r="G1066" i="9"/>
  <c r="G1065" i="9"/>
  <c r="G1064" i="9"/>
  <c r="G1063" i="9"/>
  <c r="G1062" i="9"/>
  <c r="G1061" i="9"/>
  <c r="G1060" i="9"/>
  <c r="G1059" i="9"/>
  <c r="G1058" i="9"/>
  <c r="G1057" i="9"/>
  <c r="G1056" i="9"/>
  <c r="G1055" i="9"/>
  <c r="G1054" i="9"/>
  <c r="G1053" i="9"/>
  <c r="G1050" i="9"/>
  <c r="G1049" i="9"/>
  <c r="G1048" i="9"/>
  <c r="G1047" i="9"/>
  <c r="G1046" i="9"/>
  <c r="G1045" i="9"/>
  <c r="G1038" i="9"/>
  <c r="G1037" i="9"/>
  <c r="G1034" i="9"/>
  <c r="G1035" i="9" s="1"/>
  <c r="G1030" i="9"/>
  <c r="G1029" i="9"/>
  <c r="G1028" i="9"/>
  <c r="G1027" i="9"/>
  <c r="G1026" i="9"/>
  <c r="G1025" i="9"/>
  <c r="G1023" i="9"/>
  <c r="G1022" i="9"/>
  <c r="G1021" i="9"/>
  <c r="G1018" i="9"/>
  <c r="G1017" i="9"/>
  <c r="G1013" i="9"/>
  <c r="G1012" i="9"/>
  <c r="G1011" i="9"/>
  <c r="G1010" i="9"/>
  <c r="G1009" i="9"/>
  <c r="G1008" i="9"/>
  <c r="G1007" i="9"/>
  <c r="G1005" i="9"/>
  <c r="G1004" i="9"/>
  <c r="G1003" i="9"/>
  <c r="G1002" i="9"/>
  <c r="G999" i="9"/>
  <c r="G1000" i="9" s="1"/>
  <c r="G996" i="9"/>
  <c r="G995" i="9"/>
  <c r="G994" i="9"/>
  <c r="G990" i="9"/>
  <c r="G989" i="9"/>
  <c r="G988" i="9"/>
  <c r="G986" i="9"/>
  <c r="G985" i="9"/>
  <c r="G984" i="9"/>
  <c r="G983" i="9"/>
  <c r="G982" i="9"/>
  <c r="G981" i="9"/>
  <c r="G980" i="9"/>
  <c r="G977" i="9"/>
  <c r="G976" i="9"/>
  <c r="G975" i="9"/>
  <c r="G974" i="9"/>
  <c r="G973" i="9"/>
  <c r="G972" i="9"/>
  <c r="G971" i="9"/>
  <c r="G970" i="9"/>
  <c r="G969" i="9"/>
  <c r="G968" i="9"/>
  <c r="G967" i="9"/>
  <c r="G964" i="9"/>
  <c r="G963" i="9"/>
  <c r="G962" i="9"/>
  <c r="G961" i="9"/>
  <c r="G960" i="9"/>
  <c r="G959" i="9"/>
  <c r="G958" i="9"/>
  <c r="G957" i="9"/>
  <c r="G956" i="9"/>
  <c r="G955" i="9"/>
  <c r="G954" i="9"/>
  <c r="G953" i="9"/>
  <c r="G952" i="9"/>
  <c r="G951" i="9"/>
  <c r="G950" i="9"/>
  <c r="G949" i="9"/>
  <c r="G948" i="9"/>
  <c r="G947" i="9"/>
  <c r="G946" i="9"/>
  <c r="G945" i="9"/>
  <c r="G938" i="9"/>
  <c r="G937" i="9"/>
  <c r="G936" i="9"/>
  <c r="G933" i="9"/>
  <c r="G932" i="9"/>
  <c r="G931" i="9"/>
  <c r="G930" i="9"/>
  <c r="G927" i="9"/>
  <c r="G926" i="9"/>
  <c r="G925" i="9"/>
  <c r="G922" i="9"/>
  <c r="G921" i="9"/>
  <c r="G920" i="9"/>
  <c r="G919" i="9"/>
  <c r="G918" i="9"/>
  <c r="G917" i="9"/>
  <c r="G916" i="9"/>
  <c r="G915" i="9"/>
  <c r="G914" i="9"/>
  <c r="G911" i="9"/>
  <c r="G910" i="9"/>
  <c r="G909" i="9"/>
  <c r="G908" i="9"/>
  <c r="G907" i="9"/>
  <c r="G906" i="9"/>
  <c r="G905" i="9"/>
  <c r="G904" i="9"/>
  <c r="G903" i="9"/>
  <c r="G902" i="9"/>
  <c r="G899" i="9"/>
  <c r="G898" i="9"/>
  <c r="G896" i="9"/>
  <c r="G895" i="9"/>
  <c r="G894" i="9"/>
  <c r="G893" i="9"/>
  <c r="G892" i="9"/>
  <c r="G891" i="9"/>
  <c r="G890" i="9"/>
  <c r="G887" i="9"/>
  <c r="G886" i="9"/>
  <c r="G885" i="9"/>
  <c r="G884" i="9"/>
  <c r="G882" i="9"/>
  <c r="G880" i="9"/>
  <c r="G879" i="9"/>
  <c r="G878" i="9"/>
  <c r="C877" i="9"/>
  <c r="G876" i="9"/>
  <c r="G875" i="9"/>
  <c r="G874" i="9"/>
  <c r="G873" i="9"/>
  <c r="G872" i="9"/>
  <c r="G871" i="9"/>
  <c r="G870" i="9"/>
  <c r="G869" i="9"/>
  <c r="G868" i="9"/>
  <c r="G867" i="9"/>
  <c r="G866" i="9"/>
  <c r="G865" i="9"/>
  <c r="G864" i="9"/>
  <c r="G863" i="9"/>
  <c r="G862" i="9"/>
  <c r="G861" i="9"/>
  <c r="G860" i="9"/>
  <c r="G859" i="9"/>
  <c r="G858" i="9"/>
  <c r="G855" i="9"/>
  <c r="G854" i="9"/>
  <c r="G853" i="9"/>
  <c r="G852" i="9"/>
  <c r="G851" i="9"/>
  <c r="G849" i="9"/>
  <c r="G848" i="9"/>
  <c r="G847" i="9"/>
  <c r="G846" i="9"/>
  <c r="G845" i="9"/>
  <c r="G843" i="9"/>
  <c r="G842" i="9"/>
  <c r="G838" i="9"/>
  <c r="G837" i="9"/>
  <c r="G836" i="9"/>
  <c r="G835" i="9"/>
  <c r="G834" i="9"/>
  <c r="G833" i="9"/>
  <c r="G832" i="9"/>
  <c r="G831" i="9"/>
  <c r="G830" i="9"/>
  <c r="G829" i="9"/>
  <c r="G828" i="9"/>
  <c r="G827" i="9"/>
  <c r="G826" i="9"/>
  <c r="G823" i="9"/>
  <c r="G822" i="9"/>
  <c r="G821" i="9"/>
  <c r="G820" i="9"/>
  <c r="G819" i="9"/>
  <c r="G818" i="9"/>
  <c r="G817" i="9"/>
  <c r="G816" i="9"/>
  <c r="G815" i="9"/>
  <c r="G814" i="9"/>
  <c r="G813" i="9"/>
  <c r="G812" i="9"/>
  <c r="G811" i="9"/>
  <c r="G810" i="9"/>
  <c r="G809" i="9"/>
  <c r="G808" i="9"/>
  <c r="G807" i="9"/>
  <c r="G806" i="9"/>
  <c r="G805" i="9"/>
  <c r="G804" i="9"/>
  <c r="G803" i="9"/>
  <c r="G802" i="9"/>
  <c r="G801" i="9"/>
  <c r="G800" i="9"/>
  <c r="G799" i="9"/>
  <c r="G794" i="9"/>
  <c r="G793" i="9"/>
  <c r="G790" i="9"/>
  <c r="G789" i="9"/>
  <c r="G788" i="9"/>
  <c r="G787" i="9"/>
  <c r="G786" i="9"/>
  <c r="G785" i="9"/>
  <c r="G784" i="9"/>
  <c r="G783" i="9"/>
  <c r="G782" i="9"/>
  <c r="G781" i="9"/>
  <c r="G778" i="9"/>
  <c r="G779" i="9" s="1"/>
  <c r="G775" i="9"/>
  <c r="G774" i="9"/>
  <c r="G773" i="9"/>
  <c r="G770" i="9"/>
  <c r="G769" i="9"/>
  <c r="G768" i="9"/>
  <c r="G767" i="9"/>
  <c r="G764" i="9"/>
  <c r="G763" i="9"/>
  <c r="G762" i="9"/>
  <c r="G761" i="9"/>
  <c r="G758" i="9"/>
  <c r="G757" i="9"/>
  <c r="G756" i="9"/>
  <c r="G755" i="9"/>
  <c r="G752" i="9"/>
  <c r="G751" i="9"/>
  <c r="G750" i="9"/>
  <c r="G749" i="9"/>
  <c r="G746" i="9"/>
  <c r="G745" i="9"/>
  <c r="G744" i="9"/>
  <c r="G743" i="9"/>
  <c r="G740" i="9"/>
  <c r="G741" i="9" s="1"/>
  <c r="G737" i="9"/>
  <c r="G736" i="9"/>
  <c r="G735" i="9"/>
  <c r="G734" i="9"/>
  <c r="G733" i="9"/>
  <c r="G730" i="9"/>
  <c r="G731" i="9" s="1"/>
  <c r="G727" i="9"/>
  <c r="G728" i="9" s="1"/>
  <c r="G724" i="9"/>
  <c r="G723" i="9"/>
  <c r="G722" i="9"/>
  <c r="G721" i="9"/>
  <c r="G720" i="9"/>
  <c r="G719" i="9"/>
  <c r="G716" i="9"/>
  <c r="G715" i="9"/>
  <c r="G714" i="9"/>
  <c r="G713" i="9"/>
  <c r="G712" i="9"/>
  <c r="G711" i="9"/>
  <c r="G708" i="9"/>
  <c r="G709" i="9" s="1"/>
  <c r="G705" i="9"/>
  <c r="G704" i="9"/>
  <c r="G703" i="9"/>
  <c r="G700" i="9"/>
  <c r="G699" i="9"/>
  <c r="G698" i="9"/>
  <c r="G697" i="9"/>
  <c r="G694" i="9"/>
  <c r="G693" i="9"/>
  <c r="G692" i="9"/>
  <c r="G691" i="9"/>
  <c r="G690" i="9"/>
  <c r="G689" i="9"/>
  <c r="G685" i="9"/>
  <c r="G684" i="9"/>
  <c r="G683" i="9"/>
  <c r="G682" i="9"/>
  <c r="G681" i="9"/>
  <c r="G678" i="9"/>
  <c r="G677" i="9"/>
  <c r="G676" i="9"/>
  <c r="G675" i="9"/>
  <c r="G674" i="9"/>
  <c r="G673" i="9"/>
  <c r="G670" i="9"/>
  <c r="G671" i="9" s="1"/>
  <c r="G667" i="9"/>
  <c r="G666" i="9"/>
  <c r="G665" i="9"/>
  <c r="G664" i="9"/>
  <c r="G663" i="9"/>
  <c r="G662" i="9"/>
  <c r="G661" i="9"/>
  <c r="G658" i="9"/>
  <c r="G657" i="9"/>
  <c r="G656" i="9"/>
  <c r="G655" i="9"/>
  <c r="G654" i="9"/>
  <c r="G653" i="9"/>
  <c r="G652" i="9"/>
  <c r="G651" i="9"/>
  <c r="G650" i="9"/>
  <c r="G649" i="9"/>
  <c r="G648" i="9"/>
  <c r="G647" i="9"/>
  <c r="G646" i="9"/>
  <c r="G645" i="9"/>
  <c r="G644" i="9"/>
  <c r="G643" i="9"/>
  <c r="G642" i="9"/>
  <c r="G641" i="9"/>
  <c r="G640" i="9"/>
  <c r="G639" i="9"/>
  <c r="G638" i="9"/>
  <c r="G637" i="9"/>
  <c r="G636" i="9"/>
  <c r="G635" i="9"/>
  <c r="G634" i="9"/>
  <c r="G633" i="9"/>
  <c r="G632" i="9"/>
  <c r="G631" i="9"/>
  <c r="G630" i="9"/>
  <c r="G629" i="9"/>
  <c r="G628" i="9"/>
  <c r="G627" i="9"/>
  <c r="G626" i="9"/>
  <c r="G625" i="9"/>
  <c r="G624" i="9"/>
  <c r="G623" i="9"/>
  <c r="G622" i="9"/>
  <c r="G621" i="9"/>
  <c r="G620" i="9"/>
  <c r="G619" i="9"/>
  <c r="G618" i="9"/>
  <c r="G617" i="9"/>
  <c r="G616" i="9"/>
  <c r="G615" i="9"/>
  <c r="G614" i="9"/>
  <c r="G613" i="9"/>
  <c r="G612" i="9"/>
  <c r="G611" i="9"/>
  <c r="G610" i="9"/>
  <c r="G609" i="9"/>
  <c r="G608" i="9"/>
  <c r="G607" i="9"/>
  <c r="G606" i="9"/>
  <c r="G603" i="9"/>
  <c r="G602" i="9"/>
  <c r="G601" i="9"/>
  <c r="G600" i="9"/>
  <c r="G599" i="9"/>
  <c r="G598" i="9"/>
  <c r="G597" i="9"/>
  <c r="G596" i="9"/>
  <c r="G593" i="9"/>
  <c r="G592" i="9"/>
  <c r="G591" i="9"/>
  <c r="G590" i="9"/>
  <c r="G589" i="9"/>
  <c r="G588" i="9"/>
  <c r="G587" i="9"/>
  <c r="G586" i="9"/>
  <c r="G585" i="9"/>
  <c r="G584" i="9"/>
  <c r="G583" i="9"/>
  <c r="G582" i="9"/>
  <c r="G581" i="9"/>
  <c r="G580" i="9"/>
  <c r="G579" i="9"/>
  <c r="G578" i="9"/>
  <c r="G577" i="9"/>
  <c r="G576" i="9"/>
  <c r="G575" i="9"/>
  <c r="G574" i="9"/>
  <c r="G573" i="9"/>
  <c r="G567" i="9"/>
  <c r="G566" i="9"/>
  <c r="G565" i="9"/>
  <c r="G564" i="9"/>
  <c r="G563" i="9"/>
  <c r="G562" i="9"/>
  <c r="G561" i="9"/>
  <c r="G559" i="9"/>
  <c r="G558" i="9"/>
  <c r="G556" i="9"/>
  <c r="G555" i="9"/>
  <c r="G554" i="9"/>
  <c r="G553" i="9"/>
  <c r="G552" i="9"/>
  <c r="G551" i="9"/>
  <c r="G550" i="9"/>
  <c r="G549" i="9"/>
  <c r="G547" i="9"/>
  <c r="G545" i="9"/>
  <c r="G544" i="9"/>
  <c r="G543" i="9"/>
  <c r="G542" i="9"/>
  <c r="G541" i="9"/>
  <c r="G540" i="9"/>
  <c r="G538" i="9"/>
  <c r="G537" i="9"/>
  <c r="G536" i="9"/>
  <c r="G535" i="9"/>
  <c r="G534" i="9"/>
  <c r="G533" i="9"/>
  <c r="G532" i="9"/>
  <c r="G528" i="9"/>
  <c r="G527" i="9"/>
  <c r="G526" i="9"/>
  <c r="G525" i="9"/>
  <c r="G524" i="9"/>
  <c r="G523" i="9"/>
  <c r="G522" i="9"/>
  <c r="G521" i="9"/>
  <c r="G520" i="9"/>
  <c r="G519" i="9"/>
  <c r="G518" i="9"/>
  <c r="G517" i="9"/>
  <c r="G516" i="9"/>
  <c r="G515" i="9"/>
  <c r="G514" i="9"/>
  <c r="G513" i="9"/>
  <c r="G512" i="9"/>
  <c r="G511" i="9"/>
  <c r="G510" i="9"/>
  <c r="G509" i="9"/>
  <c r="G508" i="9"/>
  <c r="G507" i="9"/>
  <c r="G506" i="9"/>
  <c r="G505" i="9"/>
  <c r="G504" i="9"/>
  <c r="G503" i="9"/>
  <c r="G501" i="9"/>
  <c r="G499" i="9"/>
  <c r="G498" i="9"/>
  <c r="G497" i="9"/>
  <c r="G496" i="9"/>
  <c r="G495" i="9"/>
  <c r="G494" i="9"/>
  <c r="G493" i="9"/>
  <c r="G492" i="9"/>
  <c r="G491" i="9"/>
  <c r="G490" i="9"/>
  <c r="G489" i="9"/>
  <c r="G488" i="9"/>
  <c r="G487" i="9"/>
  <c r="G486" i="9"/>
  <c r="G485" i="9"/>
  <c r="G484" i="9"/>
  <c r="G483" i="9"/>
  <c r="G482" i="9"/>
  <c r="G481" i="9"/>
  <c r="G480" i="9"/>
  <c r="G479" i="9"/>
  <c r="G478" i="9"/>
  <c r="G477" i="9"/>
  <c r="G476" i="9"/>
  <c r="G475" i="9"/>
  <c r="G474" i="9"/>
  <c r="G473" i="9"/>
  <c r="G472" i="9"/>
  <c r="G471" i="9"/>
  <c r="G468" i="9"/>
  <c r="G467" i="9"/>
  <c r="G466" i="9"/>
  <c r="G464" i="9"/>
  <c r="G463" i="9"/>
  <c r="G462" i="9"/>
  <c r="G460" i="9"/>
  <c r="G459" i="9"/>
  <c r="G458" i="9"/>
  <c r="G457" i="9"/>
  <c r="G455" i="9"/>
  <c r="G454" i="9"/>
  <c r="G453" i="9"/>
  <c r="G452" i="9"/>
  <c r="G451" i="9"/>
  <c r="G450" i="9"/>
  <c r="G449" i="9"/>
  <c r="G448" i="9"/>
  <c r="G447" i="9"/>
  <c r="G446" i="9"/>
  <c r="G445" i="9"/>
  <c r="G444" i="9"/>
  <c r="G443" i="9"/>
  <c r="G442" i="9"/>
  <c r="G441" i="9"/>
  <c r="G440" i="9"/>
  <c r="G439" i="9"/>
  <c r="G438" i="9"/>
  <c r="G437" i="9"/>
  <c r="G436" i="9"/>
  <c r="G435" i="9"/>
  <c r="G434" i="9"/>
  <c r="G433" i="9"/>
  <c r="G432" i="9"/>
  <c r="G431" i="9"/>
  <c r="G430" i="9"/>
  <c r="G429" i="9"/>
  <c r="G428" i="9"/>
  <c r="G427" i="9"/>
  <c r="G426" i="9"/>
  <c r="G425" i="9"/>
  <c r="G424" i="9"/>
  <c r="G423" i="9"/>
  <c r="G422" i="9"/>
  <c r="G421" i="9"/>
  <c r="G420" i="9"/>
  <c r="G419" i="9"/>
  <c r="G418" i="9"/>
  <c r="G417" i="9"/>
  <c r="G416" i="9"/>
  <c r="G415" i="9"/>
  <c r="G414" i="9"/>
  <c r="G413" i="9"/>
  <c r="G412" i="9"/>
  <c r="G411" i="9"/>
  <c r="G410" i="9"/>
  <c r="G409" i="9"/>
  <c r="G408" i="9"/>
  <c r="G407" i="9"/>
  <c r="G406" i="9"/>
  <c r="G405" i="9"/>
  <c r="G404" i="9"/>
  <c r="G403" i="9"/>
  <c r="G402" i="9"/>
  <c r="G401" i="9"/>
  <c r="G400" i="9"/>
  <c r="G399" i="9"/>
  <c r="G398" i="9"/>
  <c r="G397" i="9"/>
  <c r="G396" i="9"/>
  <c r="G395" i="9"/>
  <c r="G394" i="9"/>
  <c r="G391" i="9"/>
  <c r="G390" i="9"/>
  <c r="G389" i="9"/>
  <c r="G388" i="9"/>
  <c r="G387" i="9"/>
  <c r="G386" i="9"/>
  <c r="G385" i="9"/>
  <c r="G384" i="9"/>
  <c r="G383" i="9"/>
  <c r="G382" i="9"/>
  <c r="G381" i="9"/>
  <c r="G380" i="9"/>
  <c r="G379" i="9"/>
  <c r="G378" i="9"/>
  <c r="G377" i="9"/>
  <c r="G375" i="9"/>
  <c r="G374" i="9"/>
  <c r="G372" i="9"/>
  <c r="G371" i="9"/>
  <c r="G370" i="9"/>
  <c r="G369" i="9"/>
  <c r="G368" i="9"/>
  <c r="G367" i="9"/>
  <c r="G365" i="9"/>
  <c r="G364" i="9"/>
  <c r="G363" i="9"/>
  <c r="G362" i="9"/>
  <c r="G361" i="9"/>
  <c r="G360" i="9"/>
  <c r="G359" i="9"/>
  <c r="G358" i="9"/>
  <c r="G357" i="9"/>
  <c r="G356" i="9"/>
  <c r="G355" i="9"/>
  <c r="G354" i="9"/>
  <c r="G353" i="9"/>
  <c r="G352" i="9"/>
  <c r="G351" i="9"/>
  <c r="G350" i="9"/>
  <c r="G349" i="9"/>
  <c r="G345" i="9"/>
  <c r="G344" i="9"/>
  <c r="G343" i="9"/>
  <c r="G342" i="9"/>
  <c r="G341" i="9"/>
  <c r="G340" i="9"/>
  <c r="G339" i="9"/>
  <c r="G335" i="9"/>
  <c r="G334" i="9"/>
  <c r="G333" i="9"/>
  <c r="G332" i="9"/>
  <c r="G331" i="9"/>
  <c r="G327" i="9"/>
  <c r="G326" i="9"/>
  <c r="G325" i="9"/>
  <c r="G324" i="9"/>
  <c r="G323" i="9"/>
  <c r="G322" i="9"/>
  <c r="G321" i="9"/>
  <c r="G320" i="9"/>
  <c r="G319" i="9"/>
  <c r="G318" i="9"/>
  <c r="G315" i="9"/>
  <c r="G314" i="9"/>
  <c r="G313" i="9"/>
  <c r="G312" i="9"/>
  <c r="G311" i="9"/>
  <c r="G310" i="9"/>
  <c r="G309" i="9"/>
  <c r="G308" i="9"/>
  <c r="G307" i="9"/>
  <c r="G306"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9" i="9"/>
  <c r="G278" i="9"/>
  <c r="G277" i="9"/>
  <c r="G276" i="9"/>
  <c r="G273" i="9"/>
  <c r="G272" i="9"/>
  <c r="G271" i="9"/>
  <c r="G270" i="9"/>
  <c r="G269" i="9"/>
  <c r="G264" i="9"/>
  <c r="G263" i="9"/>
  <c r="G262" i="9"/>
  <c r="G261" i="9"/>
  <c r="G260" i="9"/>
  <c r="G259" i="9"/>
  <c r="G258" i="9"/>
  <c r="G256" i="9"/>
  <c r="G255" i="9"/>
  <c r="G254" i="9"/>
  <c r="G253" i="9"/>
  <c r="G252" i="9"/>
  <c r="G251" i="9"/>
  <c r="G250" i="9"/>
  <c r="G249" i="9"/>
  <c r="G248" i="9"/>
  <c r="G247" i="9"/>
  <c r="G246" i="9"/>
  <c r="G245" i="9"/>
  <c r="G239" i="9"/>
  <c r="G238" i="9"/>
  <c r="G235" i="9"/>
  <c r="G236" i="9" s="1"/>
  <c r="G232" i="9"/>
  <c r="G233" i="9" s="1"/>
  <c r="G229" i="9"/>
  <c r="G228" i="9"/>
  <c r="G227" i="9"/>
  <c r="G226" i="9"/>
  <c r="G225" i="9"/>
  <c r="G224" i="9"/>
  <c r="G219" i="9"/>
  <c r="G218" i="9"/>
  <c r="G217" i="9"/>
  <c r="G215" i="9"/>
  <c r="G214" i="9"/>
  <c r="G213" i="9"/>
  <c r="G212" i="9"/>
  <c r="G207" i="9"/>
  <c r="G206" i="9"/>
  <c r="G205" i="9"/>
  <c r="G204" i="9"/>
  <c r="G203" i="9"/>
  <c r="G202" i="9"/>
  <c r="G201" i="9"/>
  <c r="G200" i="9"/>
  <c r="G199" i="9"/>
  <c r="G193" i="9"/>
  <c r="G192" i="9"/>
  <c r="G191" i="9"/>
  <c r="G190" i="9"/>
  <c r="G189" i="9"/>
  <c r="G188" i="9"/>
  <c r="G187" i="9"/>
  <c r="G186" i="9"/>
  <c r="G185" i="9"/>
  <c r="G184" i="9"/>
  <c r="G183" i="9"/>
  <c r="G182" i="9"/>
  <c r="G181" i="9"/>
  <c r="G180" i="9"/>
  <c r="G179" i="9"/>
  <c r="G178" i="9"/>
  <c r="G177" i="9"/>
  <c r="G175" i="9"/>
  <c r="G172" i="9"/>
  <c r="G171" i="9"/>
  <c r="G170" i="9"/>
  <c r="G169" i="9"/>
  <c r="G168" i="9"/>
  <c r="G167" i="9"/>
  <c r="G166" i="9"/>
  <c r="G165" i="9"/>
  <c r="G164" i="9"/>
  <c r="G163" i="9"/>
  <c r="G162" i="9"/>
  <c r="G161" i="9"/>
  <c r="G160" i="9"/>
  <c r="G159" i="9"/>
  <c r="G158" i="9"/>
  <c r="G157" i="9"/>
  <c r="G156" i="9"/>
  <c r="G155" i="9"/>
  <c r="G154" i="9"/>
  <c r="G151" i="9"/>
  <c r="G150" i="9"/>
  <c r="G149" i="9"/>
  <c r="G148" i="9"/>
  <c r="G147" i="9"/>
  <c r="G146" i="9"/>
  <c r="G143" i="9"/>
  <c r="G142" i="9"/>
  <c r="G141" i="9"/>
  <c r="G140" i="9"/>
  <c r="G139" i="9"/>
  <c r="G136" i="9"/>
  <c r="G135" i="9"/>
  <c r="G134" i="9"/>
  <c r="G133" i="9"/>
  <c r="G132" i="9"/>
  <c r="G131" i="9"/>
  <c r="G130" i="9"/>
  <c r="G129" i="9"/>
  <c r="G128" i="9"/>
  <c r="G127" i="9"/>
  <c r="G126" i="9"/>
  <c r="G125" i="9"/>
  <c r="G124" i="9"/>
  <c r="G123" i="9"/>
  <c r="G122" i="9"/>
  <c r="G121" i="9"/>
  <c r="G120" i="9"/>
  <c r="G119" i="9"/>
  <c r="G117" i="9"/>
  <c r="G116" i="9"/>
  <c r="G115" i="9"/>
  <c r="G114" i="9"/>
  <c r="G113" i="9"/>
  <c r="G112" i="9"/>
  <c r="G111" i="9"/>
  <c r="G110" i="9"/>
  <c r="G108" i="9"/>
  <c r="G107" i="9"/>
  <c r="G105" i="9"/>
  <c r="G104" i="9"/>
  <c r="G103" i="9"/>
  <c r="G102" i="9"/>
  <c r="G100" i="9"/>
  <c r="G99" i="9"/>
  <c r="G95" i="9"/>
  <c r="G94" i="9"/>
  <c r="G93" i="9"/>
  <c r="G92" i="9"/>
  <c r="G91" i="9"/>
  <c r="G88" i="9"/>
  <c r="G87" i="9"/>
  <c r="G85" i="9"/>
  <c r="G84" i="9"/>
  <c r="G81" i="9"/>
  <c r="G80" i="9"/>
  <c r="G79" i="9"/>
  <c r="G78" i="9"/>
  <c r="G77" i="9"/>
  <c r="G76" i="9"/>
  <c r="G75" i="9"/>
  <c r="G74" i="9"/>
  <c r="G73" i="9"/>
  <c r="G72" i="9"/>
  <c r="G71" i="9"/>
  <c r="G70" i="9"/>
  <c r="G69" i="9"/>
  <c r="G68" i="9"/>
  <c r="G67" i="9"/>
  <c r="G66" i="9"/>
  <c r="G65" i="9"/>
  <c r="G64" i="9"/>
  <c r="G61" i="9"/>
  <c r="G60" i="9"/>
  <c r="G59" i="9"/>
  <c r="G58" i="9"/>
  <c r="G57" i="9"/>
  <c r="G56" i="9"/>
  <c r="G55" i="9"/>
  <c r="G54" i="9"/>
  <c r="G53" i="9"/>
  <c r="G52" i="9"/>
  <c r="G51" i="9"/>
  <c r="G50" i="9"/>
  <c r="G49" i="9"/>
  <c r="G48" i="9"/>
  <c r="G47" i="9"/>
  <c r="G46" i="9"/>
  <c r="G45" i="9"/>
  <c r="G44" i="9"/>
  <c r="G43" i="9"/>
  <c r="G42" i="9"/>
  <c r="G39" i="9"/>
  <c r="G38" i="9"/>
  <c r="G37" i="9"/>
  <c r="G36" i="9"/>
  <c r="G35" i="9"/>
  <c r="G34" i="9"/>
  <c r="G33" i="9"/>
  <c r="G32" i="9"/>
  <c r="G31" i="9"/>
  <c r="G30" i="9"/>
  <c r="G29" i="9"/>
  <c r="G28" i="9"/>
  <c r="G27" i="9"/>
  <c r="G26" i="9"/>
  <c r="G25" i="9"/>
  <c r="G24" i="9"/>
  <c r="G23" i="9"/>
  <c r="G22" i="9"/>
  <c r="G21" i="9"/>
  <c r="G20" i="9"/>
  <c r="G19" i="9"/>
  <c r="G18" i="9"/>
  <c r="G17" i="9"/>
  <c r="G16" i="9"/>
  <c r="G877" i="9" l="1"/>
  <c r="F940" i="9"/>
  <c r="F1335" i="9" s="1"/>
  <c r="E940" i="9"/>
  <c r="E1335" i="9" s="1"/>
  <c r="G265" i="9"/>
  <c r="G208" i="9"/>
  <c r="G195" i="9"/>
  <c r="G839" i="9"/>
  <c r="G220" i="9"/>
  <c r="G939" i="9"/>
  <c r="G1024" i="9"/>
  <c r="G1019" i="9"/>
  <c r="G1330" i="9"/>
  <c r="G1014" i="9"/>
  <c r="G1031" i="9"/>
  <c r="G1081" i="9"/>
  <c r="G1102" i="9"/>
  <c r="G1130" i="9"/>
  <c r="G1325" i="9"/>
  <c r="G392" i="9"/>
  <c r="G686" i="9"/>
  <c r="G747" i="9"/>
  <c r="G888" i="9"/>
  <c r="G1297" i="9"/>
  <c r="G1074" i="9"/>
  <c r="G923" i="9"/>
  <c r="G934" i="9"/>
  <c r="G336" i="9"/>
  <c r="G997" i="9"/>
  <c r="G346" i="9"/>
  <c r="G701" i="9"/>
  <c r="G753" i="9"/>
  <c r="G900" i="9"/>
  <c r="G1051" i="9"/>
  <c r="G1090" i="9"/>
  <c r="G1125" i="9"/>
  <c r="G62" i="9"/>
  <c r="G137" i="9"/>
  <c r="G152" i="9"/>
  <c r="G240" i="9"/>
  <c r="G679" i="9"/>
  <c r="G706" i="9"/>
  <c r="G765" i="9"/>
  <c r="G928" i="9"/>
  <c r="G1283" i="9"/>
  <c r="G82" i="9"/>
  <c r="G96" i="9"/>
  <c r="G144" i="9"/>
  <c r="G695" i="9"/>
  <c r="G791" i="9"/>
  <c r="G89" i="9"/>
  <c r="G173" i="9"/>
  <c r="G274" i="9"/>
  <c r="G316" i="9"/>
  <c r="G328" i="9"/>
  <c r="G568" i="9"/>
  <c r="G604" i="9"/>
  <c r="G771" i="9"/>
  <c r="G776" i="9"/>
  <c r="G795" i="9"/>
  <c r="G1039" i="9"/>
  <c r="G1152" i="9"/>
  <c r="G1291" i="9"/>
  <c r="G40" i="9"/>
  <c r="G529" i="9"/>
  <c r="G230" i="9"/>
  <c r="G469" i="9"/>
  <c r="G738" i="9"/>
  <c r="G881" i="9"/>
  <c r="G912" i="9"/>
  <c r="G659" i="9"/>
  <c r="G668" i="9"/>
  <c r="G717" i="9"/>
  <c r="G759" i="9"/>
  <c r="G725" i="9"/>
  <c r="G965" i="9"/>
  <c r="G978" i="9"/>
  <c r="G991" i="9"/>
  <c r="G1181" i="9"/>
  <c r="G594" i="9"/>
  <c r="G856" i="9"/>
  <c r="G1270" i="9"/>
  <c r="G1320" i="9"/>
  <c r="G1313" i="9"/>
  <c r="G1169" i="9"/>
  <c r="G1170" i="9" s="1"/>
  <c r="G1236" i="9"/>
  <c r="G569" i="9" l="1"/>
  <c r="G1153" i="9"/>
  <c r="G1040" i="9"/>
  <c r="G940" i="9"/>
  <c r="G796" i="9"/>
  <c r="G1334" i="9"/>
  <c r="G241" i="9"/>
  <c r="G1298" i="9"/>
  <c r="G196" i="9"/>
  <c r="G1335" i="9" l="1"/>
  <c r="E13" i="3"/>
  <c r="E14" i="3" s="1"/>
  <c r="J4" i="9" s="1"/>
  <c r="H1071" i="9" l="1"/>
  <c r="I417" i="9"/>
  <c r="H654" i="9"/>
  <c r="H136" i="9"/>
  <c r="H100" i="9"/>
  <c r="H269" i="9"/>
  <c r="I1008" i="9"/>
  <c r="H53" i="9"/>
  <c r="H202" i="9"/>
  <c r="I48" i="9"/>
  <c r="H182" i="9"/>
  <c r="H396" i="9"/>
  <c r="H951" i="9"/>
  <c r="H1121" i="9"/>
  <c r="I1160" i="9"/>
  <c r="I44" i="9"/>
  <c r="H111" i="9"/>
  <c r="H603" i="9"/>
  <c r="H43" i="9"/>
  <c r="H59" i="9"/>
  <c r="H108" i="9"/>
  <c r="H134" i="9"/>
  <c r="H323" i="9"/>
  <c r="H341" i="9"/>
  <c r="I43" i="9"/>
  <c r="H57" i="9"/>
  <c r="H105" i="9"/>
  <c r="H124" i="9"/>
  <c r="H186" i="9"/>
  <c r="H206" i="9"/>
  <c r="H321" i="9"/>
  <c r="I401" i="9"/>
  <c r="I468" i="9"/>
  <c r="I610" i="9"/>
  <c r="H47" i="9"/>
  <c r="H188" i="9"/>
  <c r="I425" i="9"/>
  <c r="I537" i="9"/>
  <c r="H597" i="9"/>
  <c r="H46" i="9"/>
  <c r="H55" i="9"/>
  <c r="H103" i="9"/>
  <c r="H122" i="9"/>
  <c r="H146" i="9"/>
  <c r="H175" i="9"/>
  <c r="H192" i="9"/>
  <c r="H226" i="9"/>
  <c r="H271" i="9"/>
  <c r="H327" i="9"/>
  <c r="I409" i="9"/>
  <c r="I573" i="9"/>
  <c r="I618" i="9"/>
  <c r="I662" i="9"/>
  <c r="I698" i="9"/>
  <c r="I843" i="9"/>
  <c r="H938" i="9"/>
  <c r="H45" i="9"/>
  <c r="H104" i="9"/>
  <c r="I45" i="9"/>
  <c r="I49" i="9"/>
  <c r="H87" i="9"/>
  <c r="H149" i="9"/>
  <c r="H199" i="9"/>
  <c r="H203" i="9"/>
  <c r="H207" i="9"/>
  <c r="H270" i="9"/>
  <c r="H340" i="9"/>
  <c r="H344" i="9"/>
  <c r="I542" i="9"/>
  <c r="I562" i="9"/>
  <c r="I585" i="9"/>
  <c r="H599" i="9"/>
  <c r="I614" i="9"/>
  <c r="H631" i="9"/>
  <c r="I677" i="9"/>
  <c r="H723" i="9"/>
  <c r="I880" i="9"/>
  <c r="H325" i="9"/>
  <c r="I762" i="9"/>
  <c r="H190" i="9"/>
  <c r="I566" i="9"/>
  <c r="H224" i="9"/>
  <c r="H1118" i="9"/>
  <c r="I1163" i="9"/>
  <c r="I449" i="9"/>
  <c r="H51" i="9"/>
  <c r="H117" i="9"/>
  <c r="I47" i="9"/>
  <c r="J47" i="9" s="1"/>
  <c r="H115" i="9"/>
  <c r="H194" i="9"/>
  <c r="H339" i="9"/>
  <c r="I547" i="9"/>
  <c r="J547" i="9" s="1"/>
  <c r="H126" i="9"/>
  <c r="H180" i="9"/>
  <c r="I458" i="9"/>
  <c r="H635" i="9"/>
  <c r="I752" i="9"/>
  <c r="H42" i="9"/>
  <c r="H130" i="9"/>
  <c r="H184" i="9"/>
  <c r="H345" i="9"/>
  <c r="I693" i="9"/>
  <c r="H887" i="9"/>
  <c r="H99" i="9"/>
  <c r="H48" i="9"/>
  <c r="H147" i="9"/>
  <c r="H201" i="9"/>
  <c r="H235" i="9"/>
  <c r="H342" i="9"/>
  <c r="I552" i="9"/>
  <c r="I592" i="9"/>
  <c r="I622" i="9"/>
  <c r="I682" i="9"/>
  <c r="H909" i="9"/>
  <c r="H1296" i="9"/>
  <c r="I1323" i="9"/>
  <c r="I1316" i="9"/>
  <c r="I1312" i="9"/>
  <c r="I1304" i="9"/>
  <c r="I1289" i="9"/>
  <c r="I1287" i="9"/>
  <c r="I1268" i="9"/>
  <c r="I1266" i="9"/>
  <c r="I1264" i="9"/>
  <c r="I1262" i="9"/>
  <c r="I1260" i="9"/>
  <c r="I1258" i="9"/>
  <c r="I1256" i="9"/>
  <c r="I1254" i="9"/>
  <c r="I1252" i="9"/>
  <c r="I1250" i="9"/>
  <c r="I1248" i="9"/>
  <c r="I1246" i="9"/>
  <c r="I1244" i="9"/>
  <c r="I1242" i="9"/>
  <c r="I1240" i="9"/>
  <c r="I1238" i="9"/>
  <c r="I1322" i="9"/>
  <c r="H1316" i="9"/>
  <c r="I1303" i="9"/>
  <c r="H1261" i="9"/>
  <c r="H1253" i="9"/>
  <c r="H1245" i="9"/>
  <c r="H1209" i="9"/>
  <c r="H1179" i="9"/>
  <c r="H1177" i="9"/>
  <c r="H1175" i="9"/>
  <c r="H1129" i="9"/>
  <c r="H1127" i="9"/>
  <c r="H1329" i="9"/>
  <c r="H1318" i="9"/>
  <c r="I1305" i="9"/>
  <c r="H1280" i="9"/>
  <c r="H1278" i="9"/>
  <c r="H1276" i="9"/>
  <c r="H1274" i="9"/>
  <c r="H1272" i="9"/>
  <c r="H1264" i="9"/>
  <c r="H1256" i="9"/>
  <c r="H1248" i="9"/>
  <c r="H1240" i="9"/>
  <c r="H1208" i="9"/>
  <c r="I1179" i="9"/>
  <c r="I1177" i="9"/>
  <c r="I1175" i="9"/>
  <c r="I1129" i="9"/>
  <c r="I1127" i="9"/>
  <c r="I1100" i="9"/>
  <c r="I1098" i="9"/>
  <c r="I1096" i="9"/>
  <c r="I1094" i="9"/>
  <c r="I1318" i="9"/>
  <c r="H1293" i="9"/>
  <c r="I1281" i="9"/>
  <c r="I1273" i="9"/>
  <c r="I1232" i="9"/>
  <c r="I1228" i="9"/>
  <c r="I1224" i="9"/>
  <c r="I1220" i="9"/>
  <c r="I1216" i="9"/>
  <c r="I1212" i="9"/>
  <c r="H1207" i="9"/>
  <c r="H1203" i="9"/>
  <c r="H1199" i="9"/>
  <c r="H1195" i="9"/>
  <c r="H1191" i="9"/>
  <c r="H1187" i="9"/>
  <c r="H1183" i="9"/>
  <c r="H1165" i="9"/>
  <c r="H1161" i="9"/>
  <c r="H1157" i="9"/>
  <c r="H1150" i="9"/>
  <c r="H1146" i="9"/>
  <c r="H1142" i="9"/>
  <c r="H1138" i="9"/>
  <c r="H1134" i="9"/>
  <c r="H1123" i="9"/>
  <c r="H1119" i="9"/>
  <c r="H1115" i="9"/>
  <c r="H1111" i="9"/>
  <c r="H1107" i="9"/>
  <c r="I1280" i="9"/>
  <c r="H1262" i="9"/>
  <c r="H1246" i="9"/>
  <c r="I1235" i="9"/>
  <c r="I1230" i="9"/>
  <c r="I1227" i="9"/>
  <c r="I1222" i="9"/>
  <c r="I1219" i="9"/>
  <c r="I1214" i="9"/>
  <c r="I1211" i="9"/>
  <c r="H1202" i="9"/>
  <c r="H1194" i="9"/>
  <c r="H1186" i="9"/>
  <c r="H1164" i="9"/>
  <c r="I1148" i="9"/>
  <c r="I1140" i="9"/>
  <c r="I1132" i="9"/>
  <c r="H1120" i="9"/>
  <c r="H1117" i="9"/>
  <c r="H1112" i="9"/>
  <c r="H1109" i="9"/>
  <c r="H1104" i="9"/>
  <c r="H1097" i="9"/>
  <c r="I1089" i="9"/>
  <c r="I1087" i="9"/>
  <c r="I1085" i="9"/>
  <c r="I1083" i="9"/>
  <c r="I1072" i="9"/>
  <c r="I1070" i="9"/>
  <c r="I1068" i="9"/>
  <c r="I1066" i="9"/>
  <c r="I1064" i="9"/>
  <c r="I1062" i="9"/>
  <c r="I1060" i="9"/>
  <c r="I1058" i="9"/>
  <c r="H343" i="9"/>
  <c r="I581" i="9"/>
  <c r="H128" i="9"/>
  <c r="I848" i="9"/>
  <c r="H61" i="9"/>
  <c r="H85" i="9"/>
  <c r="H228" i="9"/>
  <c r="H273" i="9"/>
  <c r="H639" i="9"/>
  <c r="I689" i="9"/>
  <c r="H708" i="9"/>
  <c r="I775" i="9"/>
  <c r="H200" i="9"/>
  <c r="H50" i="9"/>
  <c r="H113" i="9"/>
  <c r="H204" i="9"/>
  <c r="H319" i="9"/>
  <c r="H114" i="9"/>
  <c r="H44" i="9"/>
  <c r="H151" i="9"/>
  <c r="H272" i="9"/>
  <c r="I577" i="9"/>
  <c r="H647" i="9"/>
  <c r="H1319" i="9"/>
  <c r="I1308" i="9"/>
  <c r="J1308" i="9" s="1"/>
  <c r="I1288" i="9"/>
  <c r="I1269" i="9"/>
  <c r="I1265" i="9"/>
  <c r="I1261" i="9"/>
  <c r="I1257" i="9"/>
  <c r="I1253" i="9"/>
  <c r="I1249" i="9"/>
  <c r="I1245" i="9"/>
  <c r="I1241" i="9"/>
  <c r="I1311" i="9"/>
  <c r="H1265" i="9"/>
  <c r="H1249" i="9"/>
  <c r="H1176" i="9"/>
  <c r="H1128" i="9"/>
  <c r="I1324" i="9"/>
  <c r="I1302" i="9"/>
  <c r="H1281" i="9"/>
  <c r="H1277" i="9"/>
  <c r="H1273" i="9"/>
  <c r="H1260" i="9"/>
  <c r="H1244" i="9"/>
  <c r="I1180" i="9"/>
  <c r="I1176" i="9"/>
  <c r="I1128" i="9"/>
  <c r="I1099" i="9"/>
  <c r="I1095" i="9"/>
  <c r="I1294" i="9"/>
  <c r="I1277" i="9"/>
  <c r="H1231" i="9"/>
  <c r="H1223" i="9"/>
  <c r="H1215" i="9"/>
  <c r="I1204" i="9"/>
  <c r="I1196" i="9"/>
  <c r="I1188" i="9"/>
  <c r="I1166" i="9"/>
  <c r="I1158" i="9"/>
  <c r="I1147" i="9"/>
  <c r="I1139" i="9"/>
  <c r="I1124" i="9"/>
  <c r="I1116" i="9"/>
  <c r="I1108" i="9"/>
  <c r="I1309" i="9"/>
  <c r="J1309" i="9" s="1"/>
  <c r="I1272" i="9"/>
  <c r="H1239" i="9"/>
  <c r="H1229" i="9"/>
  <c r="H1221" i="9"/>
  <c r="H1213" i="9"/>
  <c r="I1197" i="9"/>
  <c r="I1167" i="9"/>
  <c r="H1145" i="9"/>
  <c r="I1123" i="9"/>
  <c r="J1123" i="9" s="1"/>
  <c r="I1115" i="9"/>
  <c r="I1107" i="9"/>
  <c r="J1107" i="9" s="1"/>
  <c r="H1093" i="9"/>
  <c r="I1086" i="9"/>
  <c r="I1073" i="9"/>
  <c r="I1069" i="9"/>
  <c r="I1065" i="9"/>
  <c r="I1061" i="9"/>
  <c r="I1057" i="9"/>
  <c r="I1055" i="9"/>
  <c r="I1053" i="9"/>
  <c r="I1023" i="9"/>
  <c r="H1317" i="9"/>
  <c r="I1295" i="9"/>
  <c r="I1279" i="9"/>
  <c r="H1267" i="9"/>
  <c r="H1251" i="9"/>
  <c r="H1234" i="9"/>
  <c r="H1226" i="9"/>
  <c r="H1218" i="9"/>
  <c r="H1210" i="9"/>
  <c r="H1204" i="9"/>
  <c r="H1201" i="9"/>
  <c r="H1196" i="9"/>
  <c r="H1193" i="9"/>
  <c r="H1188" i="9"/>
  <c r="H1185" i="9"/>
  <c r="H1166" i="9"/>
  <c r="H1163" i="9"/>
  <c r="H1158" i="9"/>
  <c r="H1147" i="9"/>
  <c r="H1144" i="9"/>
  <c r="H1139" i="9"/>
  <c r="H1136" i="9"/>
  <c r="H1122" i="9"/>
  <c r="H1114" i="9"/>
  <c r="H1106" i="9"/>
  <c r="H1096" i="9"/>
  <c r="H1079" i="9"/>
  <c r="H1077" i="9"/>
  <c r="H1050" i="9"/>
  <c r="H1048" i="9"/>
  <c r="H1046" i="9"/>
  <c r="H1038" i="9"/>
  <c r="H1030" i="9"/>
  <c r="H1028" i="9"/>
  <c r="H1026" i="9"/>
  <c r="H1018" i="9"/>
  <c r="H999" i="9"/>
  <c r="H989" i="9"/>
  <c r="H986" i="9"/>
  <c r="H984" i="9"/>
  <c r="H982" i="9"/>
  <c r="H980" i="9"/>
  <c r="I1306" i="9"/>
  <c r="H1285" i="9"/>
  <c r="I1276" i="9"/>
  <c r="I1233" i="9"/>
  <c r="I1226" i="9"/>
  <c r="J1226" i="9" s="1"/>
  <c r="I1217" i="9"/>
  <c r="I1210" i="9"/>
  <c r="J1210" i="9" s="1"/>
  <c r="H1200" i="9"/>
  <c r="I1193" i="9"/>
  <c r="H1184" i="9"/>
  <c r="I1157" i="9"/>
  <c r="H1143" i="9"/>
  <c r="I1136" i="9"/>
  <c r="I1121" i="9"/>
  <c r="J1121" i="9" s="1"/>
  <c r="I1114" i="9"/>
  <c r="I1105" i="9"/>
  <c r="H1072" i="9"/>
  <c r="H1068" i="9"/>
  <c r="H1064" i="9"/>
  <c r="H1060" i="9"/>
  <c r="H1056" i="9"/>
  <c r="I1049" i="9"/>
  <c r="I1037" i="9"/>
  <c r="I1027" i="9"/>
  <c r="H1021" i="9"/>
  <c r="H1013" i="9"/>
  <c r="H1009" i="9"/>
  <c r="H1004" i="9"/>
  <c r="I989" i="9"/>
  <c r="I980" i="9"/>
  <c r="H976" i="9"/>
  <c r="H972" i="9"/>
  <c r="H968" i="9"/>
  <c r="I963" i="9"/>
  <c r="I961" i="9"/>
  <c r="I959" i="9"/>
  <c r="I957" i="9"/>
  <c r="I955" i="9"/>
  <c r="I953" i="9"/>
  <c r="I951" i="9"/>
  <c r="J951" i="9" s="1"/>
  <c r="I949" i="9"/>
  <c r="I947" i="9"/>
  <c r="I945" i="9"/>
  <c r="I937" i="9"/>
  <c r="I927" i="9"/>
  <c r="I925" i="9"/>
  <c r="I910" i="9"/>
  <c r="I908" i="9"/>
  <c r="I906" i="9"/>
  <c r="I904" i="9"/>
  <c r="I902" i="9"/>
  <c r="I886" i="9"/>
  <c r="I884" i="9"/>
  <c r="H876" i="9"/>
  <c r="H874" i="9"/>
  <c r="H872" i="9"/>
  <c r="H870" i="9"/>
  <c r="H868" i="9"/>
  <c r="H866" i="9"/>
  <c r="H864" i="9"/>
  <c r="H862" i="9"/>
  <c r="H860" i="9"/>
  <c r="H858" i="9"/>
  <c r="H837" i="9"/>
  <c r="H835" i="9"/>
  <c r="H833" i="9"/>
  <c r="H831" i="9"/>
  <c r="H829" i="9"/>
  <c r="H827" i="9"/>
  <c r="H825" i="9"/>
  <c r="J825" i="9" s="1"/>
  <c r="H823" i="9"/>
  <c r="H821" i="9"/>
  <c r="H819" i="9"/>
  <c r="H817" i="9"/>
  <c r="H815" i="9"/>
  <c r="H813" i="9"/>
  <c r="H811" i="9"/>
  <c r="H809" i="9"/>
  <c r="H807" i="9"/>
  <c r="H805" i="9"/>
  <c r="H803" i="9"/>
  <c r="H801" i="9"/>
  <c r="H799" i="9"/>
  <c r="H793" i="9"/>
  <c r="H770" i="9"/>
  <c r="H768" i="9"/>
  <c r="H758" i="9"/>
  <c r="H756" i="9"/>
  <c r="H746" i="9"/>
  <c r="H744" i="9"/>
  <c r="H737" i="9"/>
  <c r="H735" i="9"/>
  <c r="H733" i="9"/>
  <c r="H716" i="9"/>
  <c r="H714" i="9"/>
  <c r="H712" i="9"/>
  <c r="H705" i="9"/>
  <c r="H703" i="9"/>
  <c r="H693" i="9"/>
  <c r="H691" i="9"/>
  <c r="H689" i="9"/>
  <c r="H677" i="9"/>
  <c r="H675" i="9"/>
  <c r="H673" i="9"/>
  <c r="H666" i="9"/>
  <c r="H664" i="9"/>
  <c r="H662" i="9"/>
  <c r="I1328" i="9"/>
  <c r="H1259" i="9"/>
  <c r="H1238" i="9"/>
  <c r="H1220" i="9"/>
  <c r="I1198" i="9"/>
  <c r="H1167" i="9"/>
  <c r="H1160" i="9"/>
  <c r="I1141" i="9"/>
  <c r="H1113" i="9"/>
  <c r="H1098" i="9"/>
  <c r="H1089" i="9"/>
  <c r="H1085" i="9"/>
  <c r="I1077" i="9"/>
  <c r="I1030" i="9"/>
  <c r="I1021" i="9"/>
  <c r="J1021" i="9" s="1"/>
  <c r="I1013" i="9"/>
  <c r="I1009" i="9"/>
  <c r="J1009" i="9" s="1"/>
  <c r="I1004" i="9"/>
  <c r="H996" i="9"/>
  <c r="I983" i="9"/>
  <c r="H975" i="9"/>
  <c r="H971" i="9"/>
  <c r="H967" i="9"/>
  <c r="H932" i="9"/>
  <c r="H930" i="9"/>
  <c r="H921" i="9"/>
  <c r="H919" i="9"/>
  <c r="H917" i="9"/>
  <c r="H915" i="9"/>
  <c r="H899" i="9"/>
  <c r="H896" i="9"/>
  <c r="H894" i="9"/>
  <c r="H892" i="9"/>
  <c r="H890" i="9"/>
  <c r="H879" i="9"/>
  <c r="H877" i="9"/>
  <c r="I875" i="9"/>
  <c r="I873" i="9"/>
  <c r="I871" i="9"/>
  <c r="I869" i="9"/>
  <c r="I867" i="9"/>
  <c r="I865" i="9"/>
  <c r="I863" i="9"/>
  <c r="I861" i="9"/>
  <c r="I859" i="9"/>
  <c r="I838" i="9"/>
  <c r="I836" i="9"/>
  <c r="I834" i="9"/>
  <c r="I824" i="9"/>
  <c r="I822" i="9"/>
  <c r="I820" i="9"/>
  <c r="I818" i="9"/>
  <c r="I816" i="9"/>
  <c r="I814" i="9"/>
  <c r="I812" i="9"/>
  <c r="I810" i="9"/>
  <c r="I808" i="9"/>
  <c r="I806" i="9"/>
  <c r="I804" i="9"/>
  <c r="I802" i="9"/>
  <c r="I800" i="9"/>
  <c r="I794" i="9"/>
  <c r="I778" i="9"/>
  <c r="I769" i="9"/>
  <c r="I767" i="9"/>
  <c r="I757" i="9"/>
  <c r="I755" i="9"/>
  <c r="I745" i="9"/>
  <c r="I743" i="9"/>
  <c r="I736" i="9"/>
  <c r="I734" i="9"/>
  <c r="I727" i="9"/>
  <c r="H1254" i="9"/>
  <c r="I1208" i="9"/>
  <c r="I1185" i="9"/>
  <c r="H1151" i="9"/>
  <c r="H1116" i="9"/>
  <c r="H1086" i="9"/>
  <c r="H1061" i="9"/>
  <c r="I1047" i="9"/>
  <c r="H1011" i="9"/>
  <c r="H1002" i="9"/>
  <c r="I975" i="9"/>
  <c r="I967" i="9"/>
  <c r="H962" i="9"/>
  <c r="H958" i="9"/>
  <c r="H954" i="9"/>
  <c r="H950" i="9"/>
  <c r="H946" i="9"/>
  <c r="I932" i="9"/>
  <c r="I921" i="9"/>
  <c r="J921" i="9" s="1"/>
  <c r="I896" i="9"/>
  <c r="H886" i="9"/>
  <c r="I879" i="9"/>
  <c r="I852" i="9"/>
  <c r="I847" i="9"/>
  <c r="H88" i="9"/>
  <c r="H120" i="9"/>
  <c r="I588" i="9"/>
  <c r="I441" i="9"/>
  <c r="I556" i="9"/>
  <c r="H651" i="9"/>
  <c r="I996" i="9"/>
  <c r="J996" i="9" s="1"/>
  <c r="H84" i="9"/>
  <c r="I533" i="9"/>
  <c r="H787" i="9"/>
  <c r="I1327" i="9"/>
  <c r="I1290" i="9"/>
  <c r="I1267" i="9"/>
  <c r="I1259" i="9"/>
  <c r="I1251" i="9"/>
  <c r="J1251" i="9" s="1"/>
  <c r="I1243" i="9"/>
  <c r="I1319" i="9"/>
  <c r="H1257" i="9"/>
  <c r="H1178" i="9"/>
  <c r="I1332" i="9"/>
  <c r="J1332" i="9" s="1"/>
  <c r="J1333" i="9" s="1"/>
  <c r="H1286" i="9"/>
  <c r="H1275" i="9"/>
  <c r="H1252" i="9"/>
  <c r="I1178" i="9"/>
  <c r="I1101" i="9"/>
  <c r="I1093" i="9"/>
  <c r="J1093" i="9" s="1"/>
  <c r="H1219" i="9"/>
  <c r="I1200" i="9"/>
  <c r="I1184" i="9"/>
  <c r="I1151" i="9"/>
  <c r="J1151" i="9" s="1"/>
  <c r="I1135" i="9"/>
  <c r="I1112" i="9"/>
  <c r="J1112" i="9" s="1"/>
  <c r="I1293" i="9"/>
  <c r="H1232" i="9"/>
  <c r="H1216" i="9"/>
  <c r="I1189" i="9"/>
  <c r="H1137" i="9"/>
  <c r="I1110" i="9"/>
  <c r="I1088" i="9"/>
  <c r="I1071" i="9"/>
  <c r="J1071" i="9" s="1"/>
  <c r="I1063" i="9"/>
  <c r="I1056" i="9"/>
  <c r="J1056" i="9" s="1"/>
  <c r="I1034" i="9"/>
  <c r="I1307" i="9"/>
  <c r="I1274" i="9"/>
  <c r="H1242" i="9"/>
  <c r="I1221" i="9"/>
  <c r="I1207" i="9"/>
  <c r="I1199" i="9"/>
  <c r="I1191" i="9"/>
  <c r="I1183" i="9"/>
  <c r="J1183" i="9" s="1"/>
  <c r="I1161" i="9"/>
  <c r="I1145" i="9"/>
  <c r="I1137" i="9"/>
  <c r="I1117" i="9"/>
  <c r="J1117" i="9" s="1"/>
  <c r="H1100" i="9"/>
  <c r="H1078" i="9"/>
  <c r="H1049" i="9"/>
  <c r="H1045" i="9"/>
  <c r="H1029" i="9"/>
  <c r="H1025" i="9"/>
  <c r="H990" i="9"/>
  <c r="H985" i="9"/>
  <c r="H981" i="9"/>
  <c r="H1294" i="9"/>
  <c r="H1247" i="9"/>
  <c r="H1222" i="9"/>
  <c r="H1205" i="9"/>
  <c r="H1189" i="9"/>
  <c r="H1148" i="9"/>
  <c r="H1132" i="9"/>
  <c r="H1110" i="9"/>
  <c r="H1070" i="9"/>
  <c r="H1062" i="9"/>
  <c r="H1054" i="9"/>
  <c r="H1034" i="9"/>
  <c r="I1018" i="9"/>
  <c r="I1005" i="9"/>
  <c r="I984" i="9"/>
  <c r="J984" i="9" s="1"/>
  <c r="I973" i="9"/>
  <c r="I964" i="9"/>
  <c r="I960" i="9"/>
  <c r="I956" i="9"/>
  <c r="I952" i="9"/>
  <c r="I948" i="9"/>
  <c r="I938" i="9"/>
  <c r="I926" i="9"/>
  <c r="I909" i="9"/>
  <c r="I905" i="9"/>
  <c r="I887" i="9"/>
  <c r="J887" i="9" s="1"/>
  <c r="I882" i="9"/>
  <c r="H873" i="9"/>
  <c r="H869" i="9"/>
  <c r="H865" i="9"/>
  <c r="H861" i="9"/>
  <c r="H838" i="9"/>
  <c r="H834" i="9"/>
  <c r="H830" i="9"/>
  <c r="H826" i="9"/>
  <c r="H822" i="9"/>
  <c r="H818" i="9"/>
  <c r="H814" i="9"/>
  <c r="H810" i="9"/>
  <c r="H806" i="9"/>
  <c r="H802" i="9"/>
  <c r="H794" i="9"/>
  <c r="H769" i="9"/>
  <c r="H757" i="9"/>
  <c r="H745" i="9"/>
  <c r="H736" i="9"/>
  <c r="H727" i="9"/>
  <c r="H713" i="9"/>
  <c r="H704" i="9"/>
  <c r="H692" i="9"/>
  <c r="H678" i="9"/>
  <c r="H674" i="9"/>
  <c r="H665" i="9"/>
  <c r="H661" i="9"/>
  <c r="H1250" i="9"/>
  <c r="I1203" i="9"/>
  <c r="H1162" i="9"/>
  <c r="H1124" i="9"/>
  <c r="H1094" i="9"/>
  <c r="H1083" i="9"/>
  <c r="I1026" i="9"/>
  <c r="H1012" i="9"/>
  <c r="H1003" i="9"/>
  <c r="I976" i="9"/>
  <c r="J976" i="9" s="1"/>
  <c r="I968" i="9"/>
  <c r="H931" i="9"/>
  <c r="H920" i="9"/>
  <c r="H916" i="9"/>
  <c r="H898" i="9"/>
  <c r="H893" i="9"/>
  <c r="H880" i="9"/>
  <c r="I876" i="9"/>
  <c r="I872" i="9"/>
  <c r="I868" i="9"/>
  <c r="I864" i="9"/>
  <c r="J864" i="9" s="1"/>
  <c r="I860" i="9"/>
  <c r="I837" i="9"/>
  <c r="I833" i="9"/>
  <c r="J829" i="9"/>
  <c r="I821" i="9"/>
  <c r="I817" i="9"/>
  <c r="I813" i="9"/>
  <c r="J813" i="9" s="1"/>
  <c r="I809" i="9"/>
  <c r="I805" i="9"/>
  <c r="I801" i="9"/>
  <c r="I793" i="9"/>
  <c r="J793" i="9" s="1"/>
  <c r="I768" i="9"/>
  <c r="I756" i="9"/>
  <c r="I744" i="9"/>
  <c r="I735" i="9"/>
  <c r="J735" i="9" s="1"/>
  <c r="I1275" i="9"/>
  <c r="H1206" i="9"/>
  <c r="H1149" i="9"/>
  <c r="H1069" i="9"/>
  <c r="I1028" i="9"/>
  <c r="I995" i="9"/>
  <c r="H964" i="9"/>
  <c r="H956" i="9"/>
  <c r="H948" i="9"/>
  <c r="H926" i="9"/>
  <c r="I892" i="9"/>
  <c r="H855" i="9"/>
  <c r="H846" i="9"/>
  <c r="H790" i="9"/>
  <c r="H786" i="9"/>
  <c r="H782" i="9"/>
  <c r="H773" i="9"/>
  <c r="H763" i="9"/>
  <c r="H749" i="9"/>
  <c r="H730" i="9"/>
  <c r="H721" i="9"/>
  <c r="I703" i="9"/>
  <c r="H699" i="9"/>
  <c r="I684" i="9"/>
  <c r="I676" i="9"/>
  <c r="I661" i="9"/>
  <c r="H657" i="9"/>
  <c r="H653" i="9"/>
  <c r="H650" i="9"/>
  <c r="H646" i="9"/>
  <c r="H642" i="9"/>
  <c r="H638" i="9"/>
  <c r="H634" i="9"/>
  <c r="H630" i="9"/>
  <c r="H626" i="9"/>
  <c r="I602" i="9"/>
  <c r="I600" i="9"/>
  <c r="I598" i="9"/>
  <c r="I596" i="9"/>
  <c r="I527" i="9"/>
  <c r="I525" i="9"/>
  <c r="I523" i="9"/>
  <c r="I521" i="9"/>
  <c r="I519" i="9"/>
  <c r="I517" i="9"/>
  <c r="I515" i="9"/>
  <c r="I513" i="9"/>
  <c r="I511" i="9"/>
  <c r="I509" i="9"/>
  <c r="I507" i="9"/>
  <c r="I505" i="9"/>
  <c r="I503" i="9"/>
  <c r="I499" i="9"/>
  <c r="I497" i="9"/>
  <c r="I495" i="9"/>
  <c r="I493" i="9"/>
  <c r="I491" i="9"/>
  <c r="I489" i="9"/>
  <c r="I487" i="9"/>
  <c r="I485" i="9"/>
  <c r="I483" i="9"/>
  <c r="I481" i="9"/>
  <c r="I479" i="9"/>
  <c r="I477" i="9"/>
  <c r="I475" i="9"/>
  <c r="I473" i="9"/>
  <c r="I471" i="9"/>
  <c r="H1233" i="9"/>
  <c r="I1218" i="9"/>
  <c r="H1197" i="9"/>
  <c r="I1165" i="9"/>
  <c r="J1165" i="9" s="1"/>
  <c r="H1140" i="9"/>
  <c r="I1111" i="9"/>
  <c r="H1095" i="9"/>
  <c r="I1080" i="9"/>
  <c r="H1067" i="9"/>
  <c r="H1022" i="9"/>
  <c r="I1007" i="9"/>
  <c r="I999" i="9"/>
  <c r="J999" i="9" s="1"/>
  <c r="J1000" i="9" s="1"/>
  <c r="I986" i="9"/>
  <c r="J986" i="9" s="1"/>
  <c r="H974" i="9"/>
  <c r="I931" i="9"/>
  <c r="I916" i="9"/>
  <c r="J916" i="9" s="1"/>
  <c r="H908" i="9"/>
  <c r="H904" i="9"/>
  <c r="I895" i="9"/>
  <c r="I878" i="9"/>
  <c r="H854" i="9"/>
  <c r="H849" i="9"/>
  <c r="H845" i="9"/>
  <c r="H789" i="9"/>
  <c r="H785" i="9"/>
  <c r="H781" i="9"/>
  <c r="I763" i="9"/>
  <c r="J763" i="9" s="1"/>
  <c r="H752" i="9"/>
  <c r="I730" i="9"/>
  <c r="J730" i="9" s="1"/>
  <c r="J731" i="9" s="1"/>
  <c r="I721" i="9"/>
  <c r="J721" i="9" s="1"/>
  <c r="I713" i="9"/>
  <c r="H698" i="9"/>
  <c r="I683" i="9"/>
  <c r="I675" i="9"/>
  <c r="J675" i="9" s="1"/>
  <c r="I657" i="9"/>
  <c r="I653" i="9"/>
  <c r="H649" i="9"/>
  <c r="H645" i="9"/>
  <c r="H641" i="9"/>
  <c r="H637" i="9"/>
  <c r="H633" i="9"/>
  <c r="H629" i="9"/>
  <c r="H625" i="9"/>
  <c r="H623" i="9"/>
  <c r="H621" i="9"/>
  <c r="H619" i="9"/>
  <c r="H617" i="9"/>
  <c r="H615" i="9"/>
  <c r="H613" i="9"/>
  <c r="H611" i="9"/>
  <c r="H609" i="9"/>
  <c r="H607" i="9"/>
  <c r="H593" i="9"/>
  <c r="H591" i="9"/>
  <c r="H589" i="9"/>
  <c r="H587" i="9"/>
  <c r="H585" i="9"/>
  <c r="H583" i="9"/>
  <c r="H581" i="9"/>
  <c r="H579" i="9"/>
  <c r="H577" i="9"/>
  <c r="H575" i="9"/>
  <c r="H573" i="9"/>
  <c r="H566" i="9"/>
  <c r="H564" i="9"/>
  <c r="H562" i="9"/>
  <c r="H559" i="9"/>
  <c r="H556" i="9"/>
  <c r="H554" i="9"/>
  <c r="H552" i="9"/>
  <c r="H550" i="9"/>
  <c r="H547" i="9"/>
  <c r="H544" i="9"/>
  <c r="H542" i="9"/>
  <c r="H540" i="9"/>
  <c r="H537" i="9"/>
  <c r="H535" i="9"/>
  <c r="H533" i="9"/>
  <c r="H468" i="9"/>
  <c r="H466" i="9"/>
  <c r="H463" i="9"/>
  <c r="H460" i="9"/>
  <c r="H458" i="9"/>
  <c r="H455" i="9"/>
  <c r="H453" i="9"/>
  <c r="H451" i="9"/>
  <c r="H449" i="9"/>
  <c r="H447" i="9"/>
  <c r="H445" i="9"/>
  <c r="H443" i="9"/>
  <c r="H441" i="9"/>
  <c r="H439" i="9"/>
  <c r="H437" i="9"/>
  <c r="H435" i="9"/>
  <c r="H433" i="9"/>
  <c r="H431" i="9"/>
  <c r="H429" i="9"/>
  <c r="H427" i="9"/>
  <c r="H425" i="9"/>
  <c r="H423" i="9"/>
  <c r="H421" i="9"/>
  <c r="H419" i="9"/>
  <c r="H417" i="9"/>
  <c r="H415" i="9"/>
  <c r="H413" i="9"/>
  <c r="H411" i="9"/>
  <c r="H409" i="9"/>
  <c r="H407" i="9"/>
  <c r="H405" i="9"/>
  <c r="H403" i="9"/>
  <c r="H401" i="9"/>
  <c r="H399" i="9"/>
  <c r="H397" i="9"/>
  <c r="I1223" i="9"/>
  <c r="J1223" i="9" s="1"/>
  <c r="I1133" i="9"/>
  <c r="H1063" i="9"/>
  <c r="I1038" i="9"/>
  <c r="I1003" i="9"/>
  <c r="H973" i="9"/>
  <c r="H963" i="9"/>
  <c r="H947" i="9"/>
  <c r="H905" i="9"/>
  <c r="I877" i="9"/>
  <c r="J877" i="9" s="1"/>
  <c r="I849" i="9"/>
  <c r="H788" i="9"/>
  <c r="I761" i="9"/>
  <c r="H722" i="9"/>
  <c r="I694" i="9"/>
  <c r="I685" i="9"/>
  <c r="I678" i="9"/>
  <c r="I670" i="9"/>
  <c r="I663" i="9"/>
  <c r="H652" i="9"/>
  <c r="H644" i="9"/>
  <c r="H636" i="9"/>
  <c r="H628" i="9"/>
  <c r="I620" i="9"/>
  <c r="I612" i="9"/>
  <c r="H602" i="9"/>
  <c r="H598" i="9"/>
  <c r="I590" i="9"/>
  <c r="I583" i="9"/>
  <c r="J583" i="9" s="1"/>
  <c r="I575" i="9"/>
  <c r="I559" i="9"/>
  <c r="I550" i="9"/>
  <c r="I540" i="9"/>
  <c r="I466" i="9"/>
  <c r="I455" i="9"/>
  <c r="J455" i="9" s="1"/>
  <c r="I447" i="9"/>
  <c r="J447" i="9" s="1"/>
  <c r="I439" i="9"/>
  <c r="I431" i="9"/>
  <c r="I423" i="9"/>
  <c r="J423" i="9" s="1"/>
  <c r="I415" i="9"/>
  <c r="J415" i="9" s="1"/>
  <c r="I407" i="9"/>
  <c r="I399" i="9"/>
  <c r="H390" i="9"/>
  <c r="H388" i="9"/>
  <c r="H386" i="9"/>
  <c r="H384" i="9"/>
  <c r="H382" i="9"/>
  <c r="H380" i="9"/>
  <c r="H378" i="9"/>
  <c r="H375" i="9"/>
  <c r="H372" i="9"/>
  <c r="H370" i="9"/>
  <c r="H368" i="9"/>
  <c r="H365" i="9"/>
  <c r="H363" i="9"/>
  <c r="H361" i="9"/>
  <c r="H359" i="9"/>
  <c r="H357" i="9"/>
  <c r="H355" i="9"/>
  <c r="H353" i="9"/>
  <c r="H351" i="9"/>
  <c r="H349" i="9"/>
  <c r="H334" i="9"/>
  <c r="H332" i="9"/>
  <c r="H315" i="9"/>
  <c r="H313" i="9"/>
  <c r="H311" i="9"/>
  <c r="H309" i="9"/>
  <c r="H307" i="9"/>
  <c r="H305" i="9"/>
  <c r="H303" i="9"/>
  <c r="H301" i="9"/>
  <c r="H299" i="9"/>
  <c r="H297" i="9"/>
  <c r="H295" i="9"/>
  <c r="H293" i="9"/>
  <c r="H291" i="9"/>
  <c r="H289" i="9"/>
  <c r="H287" i="9"/>
  <c r="H285" i="9"/>
  <c r="H283" i="9"/>
  <c r="H281" i="9"/>
  <c r="H279" i="9"/>
  <c r="H277" i="9"/>
  <c r="H264" i="9"/>
  <c r="H262" i="9"/>
  <c r="H260" i="9"/>
  <c r="H258" i="9"/>
  <c r="H255" i="9"/>
  <c r="H253" i="9"/>
  <c r="H251" i="9"/>
  <c r="H249" i="9"/>
  <c r="H247" i="9"/>
  <c r="H245" i="9"/>
  <c r="H238" i="9"/>
  <c r="H219" i="9"/>
  <c r="H217" i="9"/>
  <c r="H214" i="9"/>
  <c r="H212" i="9"/>
  <c r="H171" i="9"/>
  <c r="H169" i="9"/>
  <c r="H167" i="9"/>
  <c r="H165" i="9"/>
  <c r="H163" i="9"/>
  <c r="H161" i="9"/>
  <c r="H159" i="9"/>
  <c r="H157" i="9"/>
  <c r="H155" i="9"/>
  <c r="H143" i="9"/>
  <c r="H141" i="9"/>
  <c r="H139" i="9"/>
  <c r="H94" i="9"/>
  <c r="H92" i="9"/>
  <c r="H81" i="9"/>
  <c r="H79" i="9"/>
  <c r="H77" i="9"/>
  <c r="H75" i="9"/>
  <c r="H73" i="9"/>
  <c r="H71" i="9"/>
  <c r="H69" i="9"/>
  <c r="H67" i="9"/>
  <c r="H65" i="9"/>
  <c r="H39" i="9"/>
  <c r="H37" i="9"/>
  <c r="H35" i="9"/>
  <c r="H33" i="9"/>
  <c r="H31" i="9"/>
  <c r="H29" i="9"/>
  <c r="H27" i="9"/>
  <c r="H25" i="9"/>
  <c r="H23" i="9"/>
  <c r="H21" i="9"/>
  <c r="H19" i="9"/>
  <c r="H17" i="9"/>
  <c r="I1296" i="9"/>
  <c r="H1228" i="9"/>
  <c r="I1138" i="9"/>
  <c r="J1138" i="9" s="1"/>
  <c r="H1133" i="9"/>
  <c r="H1065" i="9"/>
  <c r="H1005" i="9"/>
  <c r="H957" i="9"/>
  <c r="H936" i="9"/>
  <c r="I922" i="9"/>
  <c r="I914" i="9"/>
  <c r="I898" i="9"/>
  <c r="H885" i="9"/>
  <c r="H847" i="9"/>
  <c r="I789" i="9"/>
  <c r="I781" i="9"/>
  <c r="J781" i="9" s="1"/>
  <c r="H761" i="9"/>
  <c r="H740" i="9"/>
  <c r="I719" i="9"/>
  <c r="I712" i="9"/>
  <c r="I705" i="9"/>
  <c r="H685" i="9"/>
  <c r="H670" i="9"/>
  <c r="I649" i="9"/>
  <c r="I641" i="9"/>
  <c r="J641" i="9" s="1"/>
  <c r="I633" i="9"/>
  <c r="I625" i="9"/>
  <c r="J625" i="9" s="1"/>
  <c r="I617" i="9"/>
  <c r="I609" i="9"/>
  <c r="J609" i="9" s="1"/>
  <c r="I587" i="9"/>
  <c r="J587" i="9" s="1"/>
  <c r="I580" i="9"/>
  <c r="I565" i="9"/>
  <c r="I555" i="9"/>
  <c r="I545" i="9"/>
  <c r="I536" i="9"/>
  <c r="H526" i="9"/>
  <c r="H518" i="9"/>
  <c r="H510" i="9"/>
  <c r="H501" i="9"/>
  <c r="H492" i="9"/>
  <c r="H482" i="9"/>
  <c r="H474" i="9"/>
  <c r="I452" i="9"/>
  <c r="I440" i="9"/>
  <c r="I424" i="9"/>
  <c r="I408" i="9"/>
  <c r="I396" i="9"/>
  <c r="I394" i="9"/>
  <c r="I344" i="9"/>
  <c r="I341" i="9"/>
  <c r="I326" i="9"/>
  <c r="J326" i="9" s="1"/>
  <c r="I322" i="9"/>
  <c r="I318" i="9"/>
  <c r="I272" i="9"/>
  <c r="J272" i="9" s="1"/>
  <c r="I269" i="9"/>
  <c r="I228" i="9"/>
  <c r="I225" i="9"/>
  <c r="I206" i="9"/>
  <c r="I202" i="9"/>
  <c r="J202" i="9" s="1"/>
  <c r="I192" i="9"/>
  <c r="I188" i="9"/>
  <c r="I184" i="9"/>
  <c r="I180" i="9"/>
  <c r="I175" i="9"/>
  <c r="J175" i="9" s="1"/>
  <c r="I136" i="9"/>
  <c r="I132" i="9"/>
  <c r="I128" i="9"/>
  <c r="J128" i="9" s="1"/>
  <c r="I124" i="9"/>
  <c r="I120" i="9"/>
  <c r="I114" i="9"/>
  <c r="I110" i="9"/>
  <c r="I104" i="9"/>
  <c r="I99" i="9"/>
  <c r="I61" i="9"/>
  <c r="J61" i="9" s="1"/>
  <c r="I58" i="9"/>
  <c r="I54" i="9"/>
  <c r="H1289" i="9"/>
  <c r="H1214" i="9"/>
  <c r="H1192" i="9"/>
  <c r="I1106" i="9"/>
  <c r="J1106" i="9" s="1"/>
  <c r="H1073" i="9"/>
  <c r="I1029" i="9"/>
  <c r="J1029" i="9" s="1"/>
  <c r="H1010" i="9"/>
  <c r="I981" i="9"/>
  <c r="J981" i="9" s="1"/>
  <c r="H953" i="9"/>
  <c r="I933" i="9"/>
  <c r="I919" i="9"/>
  <c r="H911" i="9"/>
  <c r="I899" i="9"/>
  <c r="I890" i="9"/>
  <c r="H848" i="9"/>
  <c r="I788" i="9"/>
  <c r="H775" i="9"/>
  <c r="H750" i="9"/>
  <c r="I720" i="9"/>
  <c r="I711" i="9"/>
  <c r="H700" i="9"/>
  <c r="I655" i="9"/>
  <c r="I648" i="9"/>
  <c r="I640" i="9"/>
  <c r="I632" i="9"/>
  <c r="I623" i="9"/>
  <c r="J623" i="9" s="1"/>
  <c r="I615" i="9"/>
  <c r="I607" i="9"/>
  <c r="J607" i="9" s="1"/>
  <c r="I589" i="9"/>
  <c r="J589" i="9" s="1"/>
  <c r="I578" i="9"/>
  <c r="I567" i="9"/>
  <c r="I558" i="9"/>
  <c r="I549" i="9"/>
  <c r="I538" i="9"/>
  <c r="H527" i="9"/>
  <c r="H523" i="9"/>
  <c r="H519" i="9"/>
  <c r="H515" i="9"/>
  <c r="H511" i="9"/>
  <c r="H507" i="9"/>
  <c r="H503" i="9"/>
  <c r="H497" i="9"/>
  <c r="H493" i="9"/>
  <c r="H489" i="9"/>
  <c r="H485" i="9"/>
  <c r="H481" i="9"/>
  <c r="H477" i="9"/>
  <c r="H473" i="9"/>
  <c r="I464" i="9"/>
  <c r="I454" i="9"/>
  <c r="I446" i="9"/>
  <c r="I438" i="9"/>
  <c r="I430" i="9"/>
  <c r="I422" i="9"/>
  <c r="I414" i="9"/>
  <c r="I406" i="9"/>
  <c r="I398" i="9"/>
  <c r="I390" i="9"/>
  <c r="J390" i="9" s="1"/>
  <c r="I388" i="9"/>
  <c r="J388" i="9" s="1"/>
  <c r="I386" i="9"/>
  <c r="J386" i="9" s="1"/>
  <c r="I384" i="9"/>
  <c r="J384" i="9" s="1"/>
  <c r="I382" i="9"/>
  <c r="J382" i="9" s="1"/>
  <c r="I380" i="9"/>
  <c r="J380" i="9" s="1"/>
  <c r="I378" i="9"/>
  <c r="J378" i="9" s="1"/>
  <c r="I375" i="9"/>
  <c r="J375" i="9" s="1"/>
  <c r="I372" i="9"/>
  <c r="J372" i="9" s="1"/>
  <c r="I370" i="9"/>
  <c r="J370" i="9" s="1"/>
  <c r="I368" i="9"/>
  <c r="J368" i="9" s="1"/>
  <c r="I365" i="9"/>
  <c r="J365" i="9" s="1"/>
  <c r="I363" i="9"/>
  <c r="J363" i="9" s="1"/>
  <c r="I361" i="9"/>
  <c r="J361" i="9" s="1"/>
  <c r="I359" i="9"/>
  <c r="J359" i="9" s="1"/>
  <c r="I357" i="9"/>
  <c r="J357" i="9" s="1"/>
  <c r="I355" i="9"/>
  <c r="J355" i="9" s="1"/>
  <c r="I353" i="9"/>
  <c r="J353" i="9" s="1"/>
  <c r="I351" i="9"/>
  <c r="J351" i="9" s="1"/>
  <c r="I349" i="9"/>
  <c r="J349" i="9" s="1"/>
  <c r="I334" i="9"/>
  <c r="J334" i="9" s="1"/>
  <c r="I332" i="9"/>
  <c r="J332" i="9" s="1"/>
  <c r="I315" i="9"/>
  <c r="J315" i="9" s="1"/>
  <c r="I313" i="9"/>
  <c r="J313" i="9" s="1"/>
  <c r="I311" i="9"/>
  <c r="J311" i="9" s="1"/>
  <c r="I309" i="9"/>
  <c r="J309" i="9" s="1"/>
  <c r="I307" i="9"/>
  <c r="J307" i="9" s="1"/>
  <c r="I305" i="9"/>
  <c r="J305" i="9" s="1"/>
  <c r="I303" i="9"/>
  <c r="J303" i="9" s="1"/>
  <c r="I301" i="9"/>
  <c r="J301" i="9" s="1"/>
  <c r="I299" i="9"/>
  <c r="J299" i="9" s="1"/>
  <c r="I297" i="9"/>
  <c r="J297" i="9" s="1"/>
  <c r="I295" i="9"/>
  <c r="J295" i="9" s="1"/>
  <c r="I293" i="9"/>
  <c r="J293" i="9" s="1"/>
  <c r="I291" i="9"/>
  <c r="J291" i="9" s="1"/>
  <c r="I289" i="9"/>
  <c r="J289" i="9" s="1"/>
  <c r="I287" i="9"/>
  <c r="J287" i="9" s="1"/>
  <c r="I285" i="9"/>
  <c r="J285" i="9" s="1"/>
  <c r="I283" i="9"/>
  <c r="J283" i="9" s="1"/>
  <c r="I281" i="9"/>
  <c r="J281" i="9" s="1"/>
  <c r="I279" i="9"/>
  <c r="J279" i="9" s="1"/>
  <c r="I277" i="9"/>
  <c r="J277" i="9" s="1"/>
  <c r="I264" i="9"/>
  <c r="J264" i="9" s="1"/>
  <c r="I262" i="9"/>
  <c r="J262" i="9" s="1"/>
  <c r="I260" i="9"/>
  <c r="J260" i="9" s="1"/>
  <c r="I258" i="9"/>
  <c r="J258" i="9" s="1"/>
  <c r="I255" i="9"/>
  <c r="J255" i="9" s="1"/>
  <c r="I253" i="9"/>
  <c r="J253" i="9" s="1"/>
  <c r="I251" i="9"/>
  <c r="J251" i="9" s="1"/>
  <c r="I249" i="9"/>
  <c r="J249" i="9" s="1"/>
  <c r="I247" i="9"/>
  <c r="J247" i="9" s="1"/>
  <c r="I245" i="9"/>
  <c r="I238" i="9"/>
  <c r="I219" i="9"/>
  <c r="J219" i="9" s="1"/>
  <c r="I217" i="9"/>
  <c r="J217" i="9" s="1"/>
  <c r="I214" i="9"/>
  <c r="J214" i="9" s="1"/>
  <c r="I212" i="9"/>
  <c r="I171" i="9"/>
  <c r="J171" i="9" s="1"/>
  <c r="I169" i="9"/>
  <c r="J169" i="9" s="1"/>
  <c r="I167" i="9"/>
  <c r="J167" i="9" s="1"/>
  <c r="I165" i="9"/>
  <c r="J165" i="9" s="1"/>
  <c r="I163" i="9"/>
  <c r="J163" i="9" s="1"/>
  <c r="I161" i="9"/>
  <c r="J161" i="9" s="1"/>
  <c r="I159" i="9"/>
  <c r="J159" i="9" s="1"/>
  <c r="I157" i="9"/>
  <c r="J157" i="9" s="1"/>
  <c r="I155" i="9"/>
  <c r="J155" i="9" s="1"/>
  <c r="I143" i="9"/>
  <c r="J143" i="9" s="1"/>
  <c r="I141" i="9"/>
  <c r="J141" i="9" s="1"/>
  <c r="I139" i="9"/>
  <c r="J139" i="9" s="1"/>
  <c r="I94" i="9"/>
  <c r="J94" i="9" s="1"/>
  <c r="I92" i="9"/>
  <c r="J92" i="9" s="1"/>
  <c r="I81" i="9"/>
  <c r="J81" i="9" s="1"/>
  <c r="I79" i="9"/>
  <c r="J79" i="9" s="1"/>
  <c r="I77" i="9"/>
  <c r="J77" i="9" s="1"/>
  <c r="I75" i="9"/>
  <c r="J75" i="9" s="1"/>
  <c r="I73" i="9"/>
  <c r="J73" i="9" s="1"/>
  <c r="I71" i="9"/>
  <c r="J71" i="9" s="1"/>
  <c r="I69" i="9"/>
  <c r="J69" i="9" s="1"/>
  <c r="I67" i="9"/>
  <c r="J67" i="9" s="1"/>
  <c r="I606" i="9"/>
  <c r="I1286" i="9"/>
  <c r="I1255" i="9"/>
  <c r="I1239" i="9"/>
  <c r="H1241" i="9"/>
  <c r="I1310" i="9"/>
  <c r="J1310" i="9" s="1"/>
  <c r="H1268" i="9"/>
  <c r="I1174" i="9"/>
  <c r="H1288" i="9"/>
  <c r="H1211" i="9"/>
  <c r="I1162" i="9"/>
  <c r="I1120" i="9"/>
  <c r="J1120" i="9" s="1"/>
  <c r="H1255" i="9"/>
  <c r="I1205" i="9"/>
  <c r="I1118" i="9"/>
  <c r="J1118" i="9" s="1"/>
  <c r="I1084" i="9"/>
  <c r="J1084" i="9" s="1"/>
  <c r="I1059" i="9"/>
  <c r="H1258" i="9"/>
  <c r="I1213" i="9"/>
  <c r="I1194" i="9"/>
  <c r="J1194" i="9" s="1"/>
  <c r="I1164" i="9"/>
  <c r="I1142" i="9"/>
  <c r="I1109" i="9"/>
  <c r="H1076" i="9"/>
  <c r="H1037" i="9"/>
  <c r="H1017" i="9"/>
  <c r="H983" i="9"/>
  <c r="I1278" i="9"/>
  <c r="I1215" i="9"/>
  <c r="I1168" i="9"/>
  <c r="I1119" i="9"/>
  <c r="J1119" i="9" s="1"/>
  <c r="H1066" i="9"/>
  <c r="I1045" i="9"/>
  <c r="I1010" i="9"/>
  <c r="I977" i="9"/>
  <c r="I962" i="9"/>
  <c r="I954" i="9"/>
  <c r="I946" i="9"/>
  <c r="I911" i="9"/>
  <c r="I903" i="9"/>
  <c r="H875" i="9"/>
  <c r="H867" i="9"/>
  <c r="H859" i="9"/>
  <c r="H832" i="9"/>
  <c r="J832" i="9" s="1"/>
  <c r="H824" i="9"/>
  <c r="H816" i="9"/>
  <c r="H808" i="9"/>
  <c r="H800" i="9"/>
  <c r="H767" i="9"/>
  <c r="H743" i="9"/>
  <c r="H715" i="9"/>
  <c r="H694" i="9"/>
  <c r="H676" i="9"/>
  <c r="H663" i="9"/>
  <c r="H1225" i="9"/>
  <c r="I1146" i="9"/>
  <c r="J1146" i="9" s="1"/>
  <c r="H1087" i="9"/>
  <c r="I1017" i="9"/>
  <c r="J1017" i="9" s="1"/>
  <c r="I988" i="9"/>
  <c r="H933" i="9"/>
  <c r="H918" i="9"/>
  <c r="H895" i="9"/>
  <c r="H878" i="9"/>
  <c r="I870" i="9"/>
  <c r="J870" i="9" s="1"/>
  <c r="I862" i="9"/>
  <c r="I835" i="9"/>
  <c r="J827" i="9"/>
  <c r="I819" i="9"/>
  <c r="J819" i="9" s="1"/>
  <c r="I811" i="9"/>
  <c r="I803" i="9"/>
  <c r="I770" i="9"/>
  <c r="J770" i="9" s="1"/>
  <c r="I746" i="9"/>
  <c r="J746" i="9" s="1"/>
  <c r="I733" i="9"/>
  <c r="H1159" i="9"/>
  <c r="H1053" i="9"/>
  <c r="I971" i="9"/>
  <c r="J971" i="9" s="1"/>
  <c r="H952" i="9"/>
  <c r="I917" i="9"/>
  <c r="J917" i="9" s="1"/>
  <c r="H851" i="9"/>
  <c r="I787" i="9"/>
  <c r="I774" i="9"/>
  <c r="I750" i="9"/>
  <c r="J750" i="9" s="1"/>
  <c r="I722" i="9"/>
  <c r="J722" i="9" s="1"/>
  <c r="I700" i="9"/>
  <c r="H683" i="9"/>
  <c r="I658" i="9"/>
  <c r="I651" i="9"/>
  <c r="J651" i="9" s="1"/>
  <c r="I643" i="9"/>
  <c r="I635" i="9"/>
  <c r="I627" i="9"/>
  <c r="I601" i="9"/>
  <c r="I597" i="9"/>
  <c r="J597" i="9" s="1"/>
  <c r="I526" i="9"/>
  <c r="I522" i="9"/>
  <c r="I518" i="9"/>
  <c r="I514" i="9"/>
  <c r="I510" i="9"/>
  <c r="J510" i="9" s="1"/>
  <c r="I506" i="9"/>
  <c r="I501" i="9"/>
  <c r="I496" i="9"/>
  <c r="I492" i="9"/>
  <c r="I488" i="9"/>
  <c r="I484" i="9"/>
  <c r="I480" i="9"/>
  <c r="I476" i="9"/>
  <c r="I472" i="9"/>
  <c r="H1230" i="9"/>
  <c r="H1168" i="9"/>
  <c r="I1122" i="9"/>
  <c r="H1084" i="9"/>
  <c r="H1059" i="9"/>
  <c r="I1002" i="9"/>
  <c r="J1002" i="9" s="1"/>
  <c r="I982" i="9"/>
  <c r="J982" i="9" s="1"/>
  <c r="I920" i="9"/>
  <c r="H906" i="9"/>
  <c r="I891" i="9"/>
  <c r="I851" i="9"/>
  <c r="I790" i="9"/>
  <c r="I782" i="9"/>
  <c r="H762" i="9"/>
  <c r="J762" i="9" s="1"/>
  <c r="H724" i="9"/>
  <c r="I699" i="9"/>
  <c r="J699" i="9" s="1"/>
  <c r="H682" i="9"/>
  <c r="H656" i="9"/>
  <c r="I646" i="9"/>
  <c r="J646" i="9" s="1"/>
  <c r="I638" i="9"/>
  <c r="I630" i="9"/>
  <c r="J630" i="9" s="1"/>
  <c r="H624" i="9"/>
  <c r="H620" i="9"/>
  <c r="H616" i="9"/>
  <c r="H612" i="9"/>
  <c r="H608" i="9"/>
  <c r="H592" i="9"/>
  <c r="H588" i="9"/>
  <c r="H584" i="9"/>
  <c r="H580" i="9"/>
  <c r="H576" i="9"/>
  <c r="H567" i="9"/>
  <c r="H563" i="9"/>
  <c r="H558" i="9"/>
  <c r="H553" i="9"/>
  <c r="H549" i="9"/>
  <c r="H543" i="9"/>
  <c r="H538" i="9"/>
  <c r="H534" i="9"/>
  <c r="H467" i="9"/>
  <c r="H462" i="9"/>
  <c r="H457" i="9"/>
  <c r="H452" i="9"/>
  <c r="H448" i="9"/>
  <c r="H444" i="9"/>
  <c r="H440" i="9"/>
  <c r="H436" i="9"/>
  <c r="H432" i="9"/>
  <c r="H428" i="9"/>
  <c r="H424" i="9"/>
  <c r="H420" i="9"/>
  <c r="H416" i="9"/>
  <c r="H412" i="9"/>
  <c r="H408" i="9"/>
  <c r="H404" i="9"/>
  <c r="H400" i="9"/>
  <c r="H1266" i="9"/>
  <c r="I1079" i="9"/>
  <c r="J1079" i="9" s="1"/>
  <c r="I1012" i="9"/>
  <c r="I970" i="9"/>
  <c r="H927" i="9"/>
  <c r="I854" i="9"/>
  <c r="H784" i="9"/>
  <c r="I697" i="9"/>
  <c r="I681" i="9"/>
  <c r="I667" i="9"/>
  <c r="H648" i="9"/>
  <c r="H632" i="9"/>
  <c r="I616" i="9"/>
  <c r="H600" i="9"/>
  <c r="I586" i="9"/>
  <c r="I564" i="9"/>
  <c r="I544" i="9"/>
  <c r="I460" i="9"/>
  <c r="J460" i="9" s="1"/>
  <c r="I443" i="9"/>
  <c r="I427" i="9"/>
  <c r="I411" i="9"/>
  <c r="H391" i="9"/>
  <c r="H387" i="9"/>
  <c r="H383" i="9"/>
  <c r="H379" i="9"/>
  <c r="H374" i="9"/>
  <c r="H369" i="9"/>
  <c r="H364" i="9"/>
  <c r="H360" i="9"/>
  <c r="H356" i="9"/>
  <c r="H352" i="9"/>
  <c r="H335" i="9"/>
  <c r="H331" i="9"/>
  <c r="H312" i="9"/>
  <c r="H308" i="9"/>
  <c r="H304" i="9"/>
  <c r="H300" i="9"/>
  <c r="H296" i="9"/>
  <c r="H292" i="9"/>
  <c r="H288" i="9"/>
  <c r="H284" i="9"/>
  <c r="H280" i="9"/>
  <c r="H276" i="9"/>
  <c r="H261" i="9"/>
  <c r="H256" i="9"/>
  <c r="H252" i="9"/>
  <c r="H248" i="9"/>
  <c r="H239" i="9"/>
  <c r="H218" i="9"/>
  <c r="H213" i="9"/>
  <c r="H170" i="9"/>
  <c r="H166" i="9"/>
  <c r="H162" i="9"/>
  <c r="H158" i="9"/>
  <c r="H154" i="9"/>
  <c r="H140" i="9"/>
  <c r="H93" i="9"/>
  <c r="H80" i="9"/>
  <c r="H76" i="9"/>
  <c r="H72" i="9"/>
  <c r="H68" i="9"/>
  <c r="H64" i="9"/>
  <c r="H36" i="9"/>
  <c r="H32" i="9"/>
  <c r="H28" i="9"/>
  <c r="H24" i="9"/>
  <c r="H20" i="9"/>
  <c r="H16" i="9"/>
  <c r="I1225" i="9"/>
  <c r="J1225" i="9" s="1"/>
  <c r="H1099" i="9"/>
  <c r="I985" i="9"/>
  <c r="I930" i="9"/>
  <c r="H907" i="9"/>
  <c r="H852" i="9"/>
  <c r="I785" i="9"/>
  <c r="H751" i="9"/>
  <c r="I716" i="9"/>
  <c r="H697" i="9"/>
  <c r="I656" i="9"/>
  <c r="I637" i="9"/>
  <c r="J637" i="9" s="1"/>
  <c r="I621" i="9"/>
  <c r="I591" i="9"/>
  <c r="J591" i="9" s="1"/>
  <c r="I576" i="9"/>
  <c r="J576" i="9" s="1"/>
  <c r="I551" i="9"/>
  <c r="H528" i="9"/>
  <c r="H514" i="9"/>
  <c r="H496" i="9"/>
  <c r="H478" i="9"/>
  <c r="I444" i="9"/>
  <c r="J444" i="9" s="1"/>
  <c r="I416" i="9"/>
  <c r="I395" i="9"/>
  <c r="I343" i="9"/>
  <c r="I324" i="9"/>
  <c r="I273" i="9"/>
  <c r="I229" i="9"/>
  <c r="I207" i="9"/>
  <c r="J207" i="9" s="1"/>
  <c r="I200" i="9"/>
  <c r="J200" i="9" s="1"/>
  <c r="I186" i="9"/>
  <c r="J186" i="9" s="1"/>
  <c r="I178" i="9"/>
  <c r="I134" i="9"/>
  <c r="I126" i="9"/>
  <c r="J126" i="9" s="1"/>
  <c r="I117" i="9"/>
  <c r="J117" i="9" s="1"/>
  <c r="I107" i="9"/>
  <c r="I84" i="9"/>
  <c r="J84" i="9" s="1"/>
  <c r="I56" i="9"/>
  <c r="H1217" i="9"/>
  <c r="H1190" i="9"/>
  <c r="H1057" i="9"/>
  <c r="I990" i="9"/>
  <c r="J990" i="9" s="1"/>
  <c r="H945" i="9"/>
  <c r="I915" i="9"/>
  <c r="I894" i="9"/>
  <c r="J894" i="9" s="1"/>
  <c r="H843" i="9"/>
  <c r="H764" i="9"/>
  <c r="I715" i="9"/>
  <c r="H684" i="9"/>
  <c r="I644" i="9"/>
  <c r="I628" i="9"/>
  <c r="J628" i="9" s="1"/>
  <c r="I611" i="9"/>
  <c r="I582" i="9"/>
  <c r="I563" i="9"/>
  <c r="J563" i="9" s="1"/>
  <c r="I543" i="9"/>
  <c r="H525" i="9"/>
  <c r="H517" i="9"/>
  <c r="H509" i="9"/>
  <c r="H499" i="9"/>
  <c r="H491" i="9"/>
  <c r="H483" i="9"/>
  <c r="H475" i="9"/>
  <c r="I459" i="9"/>
  <c r="I442" i="9"/>
  <c r="I426" i="9"/>
  <c r="I410" i="9"/>
  <c r="I391" i="9"/>
  <c r="J391" i="9" s="1"/>
  <c r="I387" i="9"/>
  <c r="J387" i="9" s="1"/>
  <c r="I383" i="9"/>
  <c r="J383" i="9" s="1"/>
  <c r="I379" i="9"/>
  <c r="J379" i="9" s="1"/>
  <c r="I374" i="9"/>
  <c r="J374" i="9" s="1"/>
  <c r="I369" i="9"/>
  <c r="J369" i="9" s="1"/>
  <c r="I364" i="9"/>
  <c r="J364" i="9" s="1"/>
  <c r="I360" i="9"/>
  <c r="J360" i="9" s="1"/>
  <c r="I356" i="9"/>
  <c r="J356" i="9" s="1"/>
  <c r="I352" i="9"/>
  <c r="J352" i="9" s="1"/>
  <c r="I335" i="9"/>
  <c r="J335" i="9" s="1"/>
  <c r="I331" i="9"/>
  <c r="J331" i="9" s="1"/>
  <c r="I312" i="9"/>
  <c r="J312" i="9" s="1"/>
  <c r="I308" i="9"/>
  <c r="J308" i="9" s="1"/>
  <c r="I304" i="9"/>
  <c r="J304" i="9" s="1"/>
  <c r="I300" i="9"/>
  <c r="J300" i="9" s="1"/>
  <c r="I296" i="9"/>
  <c r="J296" i="9" s="1"/>
  <c r="I292" i="9"/>
  <c r="J292" i="9" s="1"/>
  <c r="I288" i="9"/>
  <c r="J288" i="9" s="1"/>
  <c r="I284" i="9"/>
  <c r="J284" i="9" s="1"/>
  <c r="I280" i="9"/>
  <c r="I276" i="9"/>
  <c r="J276" i="9" s="1"/>
  <c r="I261" i="9"/>
  <c r="J261" i="9" s="1"/>
  <c r="I256" i="9"/>
  <c r="J256" i="9" s="1"/>
  <c r="I252" i="9"/>
  <c r="J252" i="9" s="1"/>
  <c r="I248" i="9"/>
  <c r="J248" i="9" s="1"/>
  <c r="I239" i="9"/>
  <c r="J239" i="9" s="1"/>
  <c r="I218" i="9"/>
  <c r="J218" i="9" s="1"/>
  <c r="I213" i="9"/>
  <c r="J213" i="9" s="1"/>
  <c r="I170" i="9"/>
  <c r="J170" i="9" s="1"/>
  <c r="I166" i="9"/>
  <c r="J166" i="9" s="1"/>
  <c r="I162" i="9"/>
  <c r="J162" i="9" s="1"/>
  <c r="I158" i="9"/>
  <c r="J158" i="9" s="1"/>
  <c r="I154" i="9"/>
  <c r="J154" i="9" s="1"/>
  <c r="I140" i="9"/>
  <c r="J140" i="9" s="1"/>
  <c r="I93" i="9"/>
  <c r="I80" i="9"/>
  <c r="J80" i="9" s="1"/>
  <c r="I76" i="9"/>
  <c r="J76" i="9" s="1"/>
  <c r="I72" i="9"/>
  <c r="J72" i="9" s="1"/>
  <c r="I68" i="9"/>
  <c r="J68" i="9" s="1"/>
  <c r="I65" i="9"/>
  <c r="I39" i="9"/>
  <c r="J39" i="9" s="1"/>
  <c r="I37" i="9"/>
  <c r="I35" i="9"/>
  <c r="I33" i="9"/>
  <c r="I31" i="9"/>
  <c r="J31" i="9" s="1"/>
  <c r="I29" i="9"/>
  <c r="I27" i="9"/>
  <c r="I25" i="9"/>
  <c r="I23" i="9"/>
  <c r="J23" i="9" s="1"/>
  <c r="I21" i="9"/>
  <c r="I19" i="9"/>
  <c r="I17" i="9"/>
  <c r="I532" i="9"/>
  <c r="H520" i="9"/>
  <c r="H512" i="9"/>
  <c r="H504" i="9"/>
  <c r="H494" i="9"/>
  <c r="H486" i="9"/>
  <c r="H480" i="9"/>
  <c r="H472" i="9"/>
  <c r="I462" i="9"/>
  <c r="I436" i="9"/>
  <c r="I420" i="9"/>
  <c r="I404" i="9"/>
  <c r="I340" i="9"/>
  <c r="I325" i="9"/>
  <c r="I321" i="9"/>
  <c r="J321" i="9" s="1"/>
  <c r="I271" i="9"/>
  <c r="I226" i="9"/>
  <c r="I205" i="9"/>
  <c r="I201" i="9"/>
  <c r="J201" i="9" s="1"/>
  <c r="I194" i="9"/>
  <c r="I191" i="9"/>
  <c r="I187" i="9"/>
  <c r="I183" i="9"/>
  <c r="I179" i="9"/>
  <c r="I151" i="9"/>
  <c r="I149" i="9"/>
  <c r="I146" i="9"/>
  <c r="I133" i="9"/>
  <c r="I129" i="9"/>
  <c r="I125" i="9"/>
  <c r="I121" i="9"/>
  <c r="I116" i="9"/>
  <c r="I113" i="9"/>
  <c r="I108" i="9"/>
  <c r="J108" i="9" s="1"/>
  <c r="I103" i="9"/>
  <c r="J103" i="9" s="1"/>
  <c r="I88" i="9"/>
  <c r="I85" i="9"/>
  <c r="J85" i="9" s="1"/>
  <c r="I57" i="9"/>
  <c r="I53" i="9"/>
  <c r="I42" i="9"/>
  <c r="H49" i="9"/>
  <c r="H52" i="9"/>
  <c r="H56" i="9"/>
  <c r="H60" i="9"/>
  <c r="H107" i="9"/>
  <c r="H112" i="9"/>
  <c r="H119" i="9"/>
  <c r="H123" i="9"/>
  <c r="H127" i="9"/>
  <c r="H131" i="9"/>
  <c r="H135" i="9"/>
  <c r="H179" i="9"/>
  <c r="H183" i="9"/>
  <c r="H187" i="9"/>
  <c r="H191" i="9"/>
  <c r="H225" i="9"/>
  <c r="H229" i="9"/>
  <c r="H320" i="9"/>
  <c r="H324" i="9"/>
  <c r="H395" i="9"/>
  <c r="I405" i="9"/>
  <c r="I421" i="9"/>
  <c r="I437" i="9"/>
  <c r="I453" i="9"/>
  <c r="H601" i="9"/>
  <c r="H643" i="9"/>
  <c r="I666" i="9"/>
  <c r="J666" i="9" s="1"/>
  <c r="H719" i="9"/>
  <c r="I853" i="9"/>
  <c r="I974" i="9"/>
  <c r="I1050" i="9"/>
  <c r="I1190" i="9"/>
  <c r="H1243" i="9"/>
  <c r="I1144" i="9"/>
  <c r="H150" i="9"/>
  <c r="H394" i="9"/>
  <c r="H969" i="9"/>
  <c r="H132" i="9"/>
  <c r="H148" i="9"/>
  <c r="H178" i="9"/>
  <c r="I433" i="9"/>
  <c r="J433" i="9" s="1"/>
  <c r="H205" i="9"/>
  <c r="H1315" i="9"/>
  <c r="I1263" i="9"/>
  <c r="I1247" i="9"/>
  <c r="H1287" i="9"/>
  <c r="H1174" i="9"/>
  <c r="H1279" i="9"/>
  <c r="I1209" i="9"/>
  <c r="I1097" i="9"/>
  <c r="H1227" i="9"/>
  <c r="I1192" i="9"/>
  <c r="I1143" i="9"/>
  <c r="I1104" i="9"/>
  <c r="H1224" i="9"/>
  <c r="I1159" i="9"/>
  <c r="J1159" i="9" s="1"/>
  <c r="H1101" i="9"/>
  <c r="I1067" i="9"/>
  <c r="I1054" i="9"/>
  <c r="I1282" i="9"/>
  <c r="I1229" i="9"/>
  <c r="J1229" i="9" s="1"/>
  <c r="I1202" i="9"/>
  <c r="I1186" i="9"/>
  <c r="I1150" i="9"/>
  <c r="I1134" i="9"/>
  <c r="H1080" i="9"/>
  <c r="H1047" i="9"/>
  <c r="H1027" i="9"/>
  <c r="H988" i="9"/>
  <c r="I1317" i="9"/>
  <c r="I1231" i="9"/>
  <c r="H1198" i="9"/>
  <c r="H1141" i="9"/>
  <c r="I1078" i="9"/>
  <c r="H1058" i="9"/>
  <c r="I1022" i="9"/>
  <c r="J1022" i="9" s="1"/>
  <c r="I994" i="9"/>
  <c r="I969" i="9"/>
  <c r="I958" i="9"/>
  <c r="J958" i="9" s="1"/>
  <c r="I950" i="9"/>
  <c r="I936" i="9"/>
  <c r="J936" i="9" s="1"/>
  <c r="I907" i="9"/>
  <c r="I885" i="9"/>
  <c r="H871" i="9"/>
  <c r="H863" i="9"/>
  <c r="H836" i="9"/>
  <c r="H828" i="9"/>
  <c r="H820" i="9"/>
  <c r="H812" i="9"/>
  <c r="H804" i="9"/>
  <c r="H778" i="9"/>
  <c r="H755" i="9"/>
  <c r="H734" i="9"/>
  <c r="H711" i="9"/>
  <c r="H690" i="9"/>
  <c r="H667" i="9"/>
  <c r="I1315" i="9"/>
  <c r="I1187" i="9"/>
  <c r="H1108" i="9"/>
  <c r="I1048" i="9"/>
  <c r="H1008" i="9"/>
  <c r="I972" i="9"/>
  <c r="H922" i="9"/>
  <c r="H914" i="9"/>
  <c r="H891" i="9"/>
  <c r="I874" i="9"/>
  <c r="J874" i="9" s="1"/>
  <c r="I866" i="9"/>
  <c r="J866" i="9" s="1"/>
  <c r="I858" i="9"/>
  <c r="J858" i="9" s="1"/>
  <c r="J831" i="9"/>
  <c r="I823" i="9"/>
  <c r="J823" i="9" s="1"/>
  <c r="I815" i="9"/>
  <c r="J815" i="9" s="1"/>
  <c r="I807" i="9"/>
  <c r="J807" i="9" s="1"/>
  <c r="I799" i="9"/>
  <c r="J799" i="9" s="1"/>
  <c r="I758" i="9"/>
  <c r="I737" i="9"/>
  <c r="J737" i="9" s="1"/>
  <c r="H1212" i="9"/>
  <c r="I1113" i="9"/>
  <c r="J1113" i="9" s="1"/>
  <c r="H1007" i="9"/>
  <c r="H960" i="9"/>
  <c r="H937" i="9"/>
  <c r="H884" i="9"/>
  <c r="I842" i="9"/>
  <c r="I783" i="9"/>
  <c r="I764" i="9"/>
  <c r="J764" i="9" s="1"/>
  <c r="I740" i="9"/>
  <c r="J740" i="9" s="1"/>
  <c r="J741" i="9" s="1"/>
  <c r="I714" i="9"/>
  <c r="I692" i="9"/>
  <c r="J692" i="9" s="1"/>
  <c r="I665" i="9"/>
  <c r="I654" i="9"/>
  <c r="I647" i="9"/>
  <c r="I639" i="9"/>
  <c r="J639" i="9" s="1"/>
  <c r="I631" i="9"/>
  <c r="I603" i="9"/>
  <c r="J603" i="9" s="1"/>
  <c r="I599" i="9"/>
  <c r="I528" i="9"/>
  <c r="J528" i="9" s="1"/>
  <c r="I524" i="9"/>
  <c r="I520" i="9"/>
  <c r="J520" i="9" s="1"/>
  <c r="I516" i="9"/>
  <c r="I512" i="9"/>
  <c r="J512" i="9" s="1"/>
  <c r="I508" i="9"/>
  <c r="I504" i="9"/>
  <c r="I498" i="9"/>
  <c r="I494" i="9"/>
  <c r="I490" i="9"/>
  <c r="I486" i="9"/>
  <c r="I482" i="9"/>
  <c r="I478" i="9"/>
  <c r="J478" i="9" s="1"/>
  <c r="I474" i="9"/>
  <c r="I1301" i="9"/>
  <c r="J1301" i="9" s="1"/>
  <c r="I1206" i="9"/>
  <c r="I1149" i="9"/>
  <c r="H1105" i="9"/>
  <c r="I1076" i="9"/>
  <c r="I1011" i="9"/>
  <c r="H994" i="9"/>
  <c r="H970" i="9"/>
  <c r="H910" i="9"/>
  <c r="H902" i="9"/>
  <c r="I855" i="9"/>
  <c r="I846" i="9"/>
  <c r="J846" i="9" s="1"/>
  <c r="I786" i="9"/>
  <c r="I773" i="9"/>
  <c r="I749" i="9"/>
  <c r="J749" i="9" s="1"/>
  <c r="H720" i="9"/>
  <c r="I691" i="9"/>
  <c r="J691" i="9" s="1"/>
  <c r="I664" i="9"/>
  <c r="I650" i="9"/>
  <c r="I642" i="9"/>
  <c r="J642" i="9" s="1"/>
  <c r="I634" i="9"/>
  <c r="I626" i="9"/>
  <c r="J626" i="9" s="1"/>
  <c r="H622" i="9"/>
  <c r="H618" i="9"/>
  <c r="H614" i="9"/>
  <c r="H610" i="9"/>
  <c r="H606" i="9"/>
  <c r="H590" i="9"/>
  <c r="H586" i="9"/>
  <c r="H582" i="9"/>
  <c r="H578" i="9"/>
  <c r="H574" i="9"/>
  <c r="H565" i="9"/>
  <c r="H561" i="9"/>
  <c r="H555" i="9"/>
  <c r="H551" i="9"/>
  <c r="H545" i="9"/>
  <c r="H541" i="9"/>
  <c r="H536" i="9"/>
  <c r="H532" i="9"/>
  <c r="H464" i="9"/>
  <c r="H459" i="9"/>
  <c r="H454" i="9"/>
  <c r="H450" i="9"/>
  <c r="H446" i="9"/>
  <c r="H442" i="9"/>
  <c r="H438" i="9"/>
  <c r="H434" i="9"/>
  <c r="H430" i="9"/>
  <c r="H426" i="9"/>
  <c r="H422" i="9"/>
  <c r="H418" i="9"/>
  <c r="H414" i="9"/>
  <c r="H410" i="9"/>
  <c r="H406" i="9"/>
  <c r="H402" i="9"/>
  <c r="H398" i="9"/>
  <c r="I1201" i="9"/>
  <c r="I1046" i="9"/>
  <c r="J1046" i="9" s="1"/>
  <c r="H995" i="9"/>
  <c r="H955" i="9"/>
  <c r="H882" i="9"/>
  <c r="I845" i="9"/>
  <c r="I751" i="9"/>
  <c r="J751" i="9" s="1"/>
  <c r="I690" i="9"/>
  <c r="I674" i="9"/>
  <c r="H655" i="9"/>
  <c r="H640" i="9"/>
  <c r="I624" i="9"/>
  <c r="I608" i="9"/>
  <c r="H596" i="9"/>
  <c r="I579" i="9"/>
  <c r="I554" i="9"/>
  <c r="I535" i="9"/>
  <c r="I451" i="9"/>
  <c r="I435" i="9"/>
  <c r="J435" i="9" s="1"/>
  <c r="I419" i="9"/>
  <c r="I403" i="9"/>
  <c r="H389" i="9"/>
  <c r="H385" i="9"/>
  <c r="H381" i="9"/>
  <c r="H377" i="9"/>
  <c r="H371" i="9"/>
  <c r="H367" i="9"/>
  <c r="H362" i="9"/>
  <c r="H358" i="9"/>
  <c r="H354" i="9"/>
  <c r="H350" i="9"/>
  <c r="H333" i="9"/>
  <c r="H314" i="9"/>
  <c r="H310" i="9"/>
  <c r="H306" i="9"/>
  <c r="H302" i="9"/>
  <c r="H298" i="9"/>
  <c r="H294" i="9"/>
  <c r="H290" i="9"/>
  <c r="H286" i="9"/>
  <c r="H282" i="9"/>
  <c r="H278" i="9"/>
  <c r="H263" i="9"/>
  <c r="H259" i="9"/>
  <c r="H254" i="9"/>
  <c r="H250" i="9"/>
  <c r="H246" i="9"/>
  <c r="H232" i="9"/>
  <c r="H215" i="9"/>
  <c r="H172" i="9"/>
  <c r="H168" i="9"/>
  <c r="H164" i="9"/>
  <c r="H160" i="9"/>
  <c r="H156" i="9"/>
  <c r="H142" i="9"/>
  <c r="H95" i="9"/>
  <c r="H91" i="9"/>
  <c r="H78" i="9"/>
  <c r="H74" i="9"/>
  <c r="H70" i="9"/>
  <c r="H66" i="9"/>
  <c r="H38" i="9"/>
  <c r="H34" i="9"/>
  <c r="H30" i="9"/>
  <c r="H26" i="9"/>
  <c r="H22" i="9"/>
  <c r="H18" i="9"/>
  <c r="H1263" i="9"/>
  <c r="H1135" i="9"/>
  <c r="I1025" i="9"/>
  <c r="J1025" i="9" s="1"/>
  <c r="H949" i="9"/>
  <c r="I918" i="9"/>
  <c r="J918" i="9" s="1"/>
  <c r="I893" i="9"/>
  <c r="H842" i="9"/>
  <c r="H774" i="9"/>
  <c r="I723" i="9"/>
  <c r="I708" i="9"/>
  <c r="H681" i="9"/>
  <c r="I645" i="9"/>
  <c r="J645" i="9" s="1"/>
  <c r="I629" i="9"/>
  <c r="I613" i="9"/>
  <c r="I584" i="9"/>
  <c r="J584" i="9" s="1"/>
  <c r="I561" i="9"/>
  <c r="J561" i="9" s="1"/>
  <c r="I541" i="9"/>
  <c r="J541" i="9" s="1"/>
  <c r="H522" i="9"/>
  <c r="H506" i="9"/>
  <c r="H488" i="9"/>
  <c r="I457" i="9"/>
  <c r="I428" i="9"/>
  <c r="I400" i="9"/>
  <c r="J400" i="9" s="1"/>
  <c r="I345" i="9"/>
  <c r="J345" i="9" s="1"/>
  <c r="I339" i="9"/>
  <c r="I320" i="9"/>
  <c r="J320" i="9" s="1"/>
  <c r="I270" i="9"/>
  <c r="J270" i="9" s="1"/>
  <c r="I227" i="9"/>
  <c r="I204" i="9"/>
  <c r="I190" i="9"/>
  <c r="I182" i="9"/>
  <c r="J182" i="9" s="1"/>
  <c r="I147" i="9"/>
  <c r="I130" i="9"/>
  <c r="I122" i="9"/>
  <c r="I112" i="9"/>
  <c r="J112" i="9" s="1"/>
  <c r="I102" i="9"/>
  <c r="I60" i="9"/>
  <c r="I52" i="9"/>
  <c r="J52" i="9" s="1"/>
  <c r="I1195" i="9"/>
  <c r="H1088" i="9"/>
  <c r="H1023" i="9"/>
  <c r="H961" i="9"/>
  <c r="H925" i="9"/>
  <c r="H903" i="9"/>
  <c r="H853" i="9"/>
  <c r="I784" i="9"/>
  <c r="I724" i="9"/>
  <c r="I704" i="9"/>
  <c r="I652" i="9"/>
  <c r="I636" i="9"/>
  <c r="I619" i="9"/>
  <c r="I593" i="9"/>
  <c r="I574" i="9"/>
  <c r="I553" i="9"/>
  <c r="I534" i="9"/>
  <c r="H521" i="9"/>
  <c r="H513" i="9"/>
  <c r="H505" i="9"/>
  <c r="H495" i="9"/>
  <c r="H487" i="9"/>
  <c r="H479" i="9"/>
  <c r="H471" i="9"/>
  <c r="I450" i="9"/>
  <c r="I434" i="9"/>
  <c r="J434" i="9" s="1"/>
  <c r="I418" i="9"/>
  <c r="I402" i="9"/>
  <c r="I389" i="9"/>
  <c r="J389" i="9" s="1"/>
  <c r="I385" i="9"/>
  <c r="J385" i="9" s="1"/>
  <c r="I381" i="9"/>
  <c r="J381" i="9" s="1"/>
  <c r="I377" i="9"/>
  <c r="J377" i="9" s="1"/>
  <c r="I371" i="9"/>
  <c r="J371" i="9" s="1"/>
  <c r="I367" i="9"/>
  <c r="J367" i="9" s="1"/>
  <c r="I362" i="9"/>
  <c r="J362" i="9" s="1"/>
  <c r="I358" i="9"/>
  <c r="J358" i="9" s="1"/>
  <c r="I354" i="9"/>
  <c r="J354" i="9" s="1"/>
  <c r="I350" i="9"/>
  <c r="J350" i="9" s="1"/>
  <c r="I333" i="9"/>
  <c r="J333" i="9" s="1"/>
  <c r="I314" i="9"/>
  <c r="J314" i="9" s="1"/>
  <c r="I310" i="9"/>
  <c r="J310" i="9" s="1"/>
  <c r="I306" i="9"/>
  <c r="J306" i="9" s="1"/>
  <c r="I302" i="9"/>
  <c r="J302" i="9" s="1"/>
  <c r="I298" i="9"/>
  <c r="J298" i="9" s="1"/>
  <c r="I294" i="9"/>
  <c r="J294" i="9" s="1"/>
  <c r="I290" i="9"/>
  <c r="J290" i="9" s="1"/>
  <c r="I286" i="9"/>
  <c r="J286" i="9" s="1"/>
  <c r="I282" i="9"/>
  <c r="J282" i="9" s="1"/>
  <c r="I278" i="9"/>
  <c r="J278" i="9" s="1"/>
  <c r="I263" i="9"/>
  <c r="J263" i="9" s="1"/>
  <c r="I259" i="9"/>
  <c r="J259" i="9" s="1"/>
  <c r="I254" i="9"/>
  <c r="J254" i="9" s="1"/>
  <c r="I250" i="9"/>
  <c r="J250" i="9" s="1"/>
  <c r="I246" i="9"/>
  <c r="J246" i="9" s="1"/>
  <c r="I232" i="9"/>
  <c r="J232" i="9" s="1"/>
  <c r="J233" i="9" s="1"/>
  <c r="I215" i="9"/>
  <c r="J215" i="9" s="1"/>
  <c r="I172" i="9"/>
  <c r="J172" i="9" s="1"/>
  <c r="I168" i="9"/>
  <c r="J168" i="9" s="1"/>
  <c r="I164" i="9"/>
  <c r="J164" i="9" s="1"/>
  <c r="I160" i="9"/>
  <c r="J160" i="9" s="1"/>
  <c r="I156" i="9"/>
  <c r="J156" i="9" s="1"/>
  <c r="I142" i="9"/>
  <c r="J142" i="9" s="1"/>
  <c r="I95" i="9"/>
  <c r="J95" i="9" s="1"/>
  <c r="I91" i="9"/>
  <c r="J91" i="9" s="1"/>
  <c r="I78" i="9"/>
  <c r="J78" i="9" s="1"/>
  <c r="I74" i="9"/>
  <c r="J74" i="9" s="1"/>
  <c r="I70" i="9"/>
  <c r="J70" i="9" s="1"/>
  <c r="I66" i="9"/>
  <c r="J66" i="9" s="1"/>
  <c r="I64" i="9"/>
  <c r="I38" i="9"/>
  <c r="I36" i="9"/>
  <c r="J36" i="9" s="1"/>
  <c r="I34" i="9"/>
  <c r="I32" i="9"/>
  <c r="J32" i="9" s="1"/>
  <c r="I30" i="9"/>
  <c r="I28" i="9"/>
  <c r="I26" i="9"/>
  <c r="J26" i="9" s="1"/>
  <c r="I24" i="9"/>
  <c r="I22" i="9"/>
  <c r="I20" i="9"/>
  <c r="J20" i="9" s="1"/>
  <c r="I18" i="9"/>
  <c r="I16" i="9"/>
  <c r="H524" i="9"/>
  <c r="H516" i="9"/>
  <c r="H508" i="9"/>
  <c r="H498" i="9"/>
  <c r="H490" i="9"/>
  <c r="H484" i="9"/>
  <c r="H476" i="9"/>
  <c r="I467" i="9"/>
  <c r="J467" i="9" s="1"/>
  <c r="I448" i="9"/>
  <c r="I432" i="9"/>
  <c r="I412" i="9"/>
  <c r="I342" i="9"/>
  <c r="J342" i="9" s="1"/>
  <c r="I327" i="9"/>
  <c r="J327" i="9" s="1"/>
  <c r="I323" i="9"/>
  <c r="I319" i="9"/>
  <c r="I235" i="9"/>
  <c r="I224" i="9"/>
  <c r="I203" i="9"/>
  <c r="I199" i="9"/>
  <c r="I193" i="9"/>
  <c r="I189" i="9"/>
  <c r="I185" i="9"/>
  <c r="I181" i="9"/>
  <c r="I177" i="9"/>
  <c r="J177" i="9" s="1"/>
  <c r="I150" i="9"/>
  <c r="I148" i="9"/>
  <c r="I135" i="9"/>
  <c r="I131" i="9"/>
  <c r="J131" i="9" s="1"/>
  <c r="I127" i="9"/>
  <c r="I123" i="9"/>
  <c r="I119" i="9"/>
  <c r="I115" i="9"/>
  <c r="J115" i="9" s="1"/>
  <c r="I111" i="9"/>
  <c r="J111" i="9" s="1"/>
  <c r="I105" i="9"/>
  <c r="I100" i="9"/>
  <c r="I87" i="9"/>
  <c r="J87" i="9" s="1"/>
  <c r="I59" i="9"/>
  <c r="I55" i="9"/>
  <c r="J55" i="9" s="1"/>
  <c r="I51" i="9"/>
  <c r="I46" i="9"/>
  <c r="I50" i="9"/>
  <c r="H54" i="9"/>
  <c r="H58" i="9"/>
  <c r="H102" i="9"/>
  <c r="H110" i="9"/>
  <c r="H116" i="9"/>
  <c r="H121" i="9"/>
  <c r="H125" i="9"/>
  <c r="H129" i="9"/>
  <c r="H133" i="9"/>
  <c r="H177" i="9"/>
  <c r="H181" i="9"/>
  <c r="H185" i="9"/>
  <c r="H189" i="9"/>
  <c r="H193" i="9"/>
  <c r="H227" i="9"/>
  <c r="H318" i="9"/>
  <c r="H322" i="9"/>
  <c r="H326" i="9"/>
  <c r="I397" i="9"/>
  <c r="I413" i="9"/>
  <c r="I429" i="9"/>
  <c r="I445" i="9"/>
  <c r="I463" i="9"/>
  <c r="H627" i="9"/>
  <c r="H658" i="9"/>
  <c r="I673" i="9"/>
  <c r="H783" i="9"/>
  <c r="H959" i="9"/>
  <c r="H977" i="9"/>
  <c r="H1055" i="9"/>
  <c r="I1234" i="9"/>
  <c r="J716" i="9" l="1"/>
  <c r="J24" i="9"/>
  <c r="J64" i="9"/>
  <c r="J451" i="9"/>
  <c r="J19" i="9"/>
  <c r="J411" i="9"/>
  <c r="J122" i="9"/>
  <c r="J708" i="9"/>
  <c r="J709" i="9" s="1"/>
  <c r="J893" i="9"/>
  <c r="J647" i="9"/>
  <c r="J1104" i="9"/>
  <c r="J974" i="9"/>
  <c r="J427" i="9"/>
  <c r="J803" i="9"/>
  <c r="J835" i="9"/>
  <c r="J890" i="9"/>
  <c r="J1296" i="9"/>
  <c r="J849" i="9"/>
  <c r="J968" i="9"/>
  <c r="J1026" i="9"/>
  <c r="J1145" i="9"/>
  <c r="J533" i="9"/>
  <c r="J1129" i="9"/>
  <c r="J450" i="9"/>
  <c r="J619" i="9"/>
  <c r="J650" i="9"/>
  <c r="J35" i="9"/>
  <c r="J644" i="9"/>
  <c r="J396" i="9"/>
  <c r="J105" i="9"/>
  <c r="J123" i="9"/>
  <c r="J148" i="9"/>
  <c r="J185" i="9"/>
  <c r="J203" i="9"/>
  <c r="J323" i="9"/>
  <c r="J28" i="9"/>
  <c r="J418" i="9"/>
  <c r="J574" i="9"/>
  <c r="J60" i="9"/>
  <c r="J130" i="9"/>
  <c r="J204" i="9"/>
  <c r="J339" i="9"/>
  <c r="J457" i="9"/>
  <c r="J629" i="9"/>
  <c r="J419" i="9"/>
  <c r="J554" i="9"/>
  <c r="J624" i="9"/>
  <c r="J634" i="9"/>
  <c r="J504" i="9"/>
  <c r="J654" i="9"/>
  <c r="J1315" i="9"/>
  <c r="J1134" i="9"/>
  <c r="J113" i="9"/>
  <c r="J151" i="9"/>
  <c r="J340" i="9"/>
  <c r="J532" i="9"/>
  <c r="J611" i="9"/>
  <c r="J715" i="9"/>
  <c r="J443" i="9"/>
  <c r="J1012" i="9"/>
  <c r="J851" i="9"/>
  <c r="J1122" i="9"/>
  <c r="J492" i="9"/>
  <c r="J526" i="9"/>
  <c r="J811" i="9"/>
  <c r="J862" i="9"/>
  <c r="J954" i="9"/>
  <c r="J1164" i="9"/>
  <c r="J899" i="9"/>
  <c r="J120" i="9"/>
  <c r="J705" i="9"/>
  <c r="J931" i="9"/>
  <c r="J703" i="9"/>
  <c r="J1276" i="9"/>
  <c r="J1115" i="9"/>
  <c r="J1277" i="9"/>
  <c r="J1128" i="9"/>
  <c r="J1245" i="9"/>
  <c r="J1175" i="9"/>
  <c r="J1213" i="9"/>
  <c r="J1201" i="9"/>
  <c r="J1187" i="9"/>
  <c r="J1184" i="9"/>
  <c r="J1209" i="9"/>
  <c r="J1215" i="9"/>
  <c r="J1203" i="9"/>
  <c r="J1177" i="9"/>
  <c r="J1179" i="9"/>
  <c r="J1167" i="9"/>
  <c r="J1149" i="9"/>
  <c r="J1143" i="9"/>
  <c r="J1127" i="9"/>
  <c r="J1130" i="9" s="1"/>
  <c r="J1077" i="9"/>
  <c r="J1076" i="9"/>
  <c r="J1050" i="9"/>
  <c r="J1038" i="9"/>
  <c r="J1018" i="9"/>
  <c r="J985" i="9"/>
  <c r="J950" i="9"/>
  <c r="J845" i="9"/>
  <c r="J885" i="9"/>
  <c r="J911" i="9"/>
  <c r="J848" i="9"/>
  <c r="J919" i="9"/>
  <c r="J914" i="9"/>
  <c r="J915" i="9"/>
  <c r="J800" i="9"/>
  <c r="J816" i="9"/>
  <c r="J786" i="9"/>
  <c r="J785" i="9"/>
  <c r="J787" i="9"/>
  <c r="J773" i="9"/>
  <c r="J758" i="9"/>
  <c r="J733" i="9"/>
  <c r="J723" i="9"/>
  <c r="J714" i="9"/>
  <c r="J690" i="9"/>
  <c r="J674" i="9"/>
  <c r="J652" i="9"/>
  <c r="J635" i="9"/>
  <c r="J608" i="9"/>
  <c r="J579" i="9"/>
  <c r="J550" i="9"/>
  <c r="J556" i="9"/>
  <c r="J518" i="9"/>
  <c r="J486" i="9"/>
  <c r="J462" i="9"/>
  <c r="J442" i="9"/>
  <c r="J476" i="9"/>
  <c r="J429" i="9"/>
  <c r="J432" i="9"/>
  <c r="J448" i="9"/>
  <c r="J474" i="9"/>
  <c r="J416" i="9"/>
  <c r="J403" i="9"/>
  <c r="J405" i="9"/>
  <c r="J395" i="9"/>
  <c r="J343" i="9"/>
  <c r="J319" i="9"/>
  <c r="J280" i="9"/>
  <c r="J316" i="9" s="1"/>
  <c r="J228" i="9"/>
  <c r="J180" i="9"/>
  <c r="J100" i="9"/>
  <c r="J45" i="9"/>
  <c r="J27" i="9"/>
  <c r="J1317" i="9"/>
  <c r="J93" i="9"/>
  <c r="J96" i="9" s="1"/>
  <c r="J1327" i="9"/>
  <c r="J1324" i="9"/>
  <c r="J1322" i="9"/>
  <c r="J1311" i="9"/>
  <c r="J1302" i="9"/>
  <c r="J1231" i="9"/>
  <c r="J1186" i="9"/>
  <c r="J1054" i="9"/>
  <c r="J437" i="9"/>
  <c r="J53" i="9"/>
  <c r="J146" i="9"/>
  <c r="J420" i="9"/>
  <c r="J410" i="9"/>
  <c r="J621" i="9"/>
  <c r="J544" i="9"/>
  <c r="J782" i="9"/>
  <c r="J501" i="9"/>
  <c r="J1109" i="9"/>
  <c r="J549" i="9"/>
  <c r="J99" i="9"/>
  <c r="J136" i="9"/>
  <c r="J188" i="9"/>
  <c r="J318" i="9"/>
  <c r="J344" i="9"/>
  <c r="J424" i="9"/>
  <c r="J399" i="9"/>
  <c r="J431" i="9"/>
  <c r="J466" i="9"/>
  <c r="J581" i="9"/>
  <c r="J895" i="9"/>
  <c r="J473" i="9"/>
  <c r="J481" i="9"/>
  <c r="J489" i="9"/>
  <c r="J497" i="9"/>
  <c r="J507" i="9"/>
  <c r="J515" i="9"/>
  <c r="J523" i="9"/>
  <c r="J756" i="9"/>
  <c r="J805" i="9"/>
  <c r="J821" i="9"/>
  <c r="J837" i="9"/>
  <c r="J872" i="9"/>
  <c r="J905" i="9"/>
  <c r="J1199" i="9"/>
  <c r="J1274" i="9"/>
  <c r="J975" i="9"/>
  <c r="J804" i="9"/>
  <c r="J820" i="9"/>
  <c r="J836" i="9"/>
  <c r="J980" i="9"/>
  <c r="J1176" i="9"/>
  <c r="J1305" i="9"/>
  <c r="J1312" i="9"/>
  <c r="J552" i="9"/>
  <c r="J562" i="9"/>
  <c r="J537" i="9"/>
  <c r="J1234" i="9"/>
  <c r="J463" i="9"/>
  <c r="J397" i="9"/>
  <c r="J46" i="9"/>
  <c r="J235" i="9"/>
  <c r="J236" i="9" s="1"/>
  <c r="J534" i="9"/>
  <c r="J724" i="9"/>
  <c r="J855" i="9"/>
  <c r="J494" i="9"/>
  <c r="J18" i="9"/>
  <c r="J34" i="9"/>
  <c r="J402" i="9"/>
  <c r="J407" i="9"/>
  <c r="J439" i="9"/>
  <c r="J932" i="9"/>
  <c r="J1030" i="9"/>
  <c r="J1193" i="9"/>
  <c r="J1180" i="9"/>
  <c r="J1261" i="9"/>
  <c r="J43" i="9"/>
  <c r="J1195" i="9"/>
  <c r="J1247" i="9"/>
  <c r="J1205" i="9"/>
  <c r="J1239" i="9"/>
  <c r="J1286" i="9"/>
  <c r="J1221" i="9"/>
  <c r="J1293" i="9"/>
  <c r="J1178" i="9"/>
  <c r="J1259" i="9"/>
  <c r="J1290" i="9"/>
  <c r="J1185" i="9"/>
  <c r="J1198" i="9"/>
  <c r="J1217" i="9"/>
  <c r="J1272" i="9"/>
  <c r="J1241" i="9"/>
  <c r="J1265" i="9"/>
  <c r="J1288" i="9"/>
  <c r="J1214" i="9"/>
  <c r="J1280" i="9"/>
  <c r="J1232" i="9"/>
  <c r="J1242" i="9"/>
  <c r="J1258" i="9"/>
  <c r="J1262" i="9"/>
  <c r="I1298" i="9"/>
  <c r="J1157" i="9"/>
  <c r="I1170" i="9"/>
  <c r="H1170" i="9"/>
  <c r="J1045" i="9"/>
  <c r="I1153" i="9"/>
  <c r="H1153" i="9"/>
  <c r="J1063" i="9"/>
  <c r="J1088" i="9"/>
  <c r="J1135" i="9"/>
  <c r="J1049" i="9"/>
  <c r="J1105" i="9"/>
  <c r="J1055" i="9"/>
  <c r="J1086" i="9"/>
  <c r="J1124" i="9"/>
  <c r="J1147" i="9"/>
  <c r="J1099" i="9"/>
  <c r="J1062" i="9"/>
  <c r="J1066" i="9"/>
  <c r="J1083" i="9"/>
  <c r="J1148" i="9"/>
  <c r="J1100" i="9"/>
  <c r="J1007" i="9"/>
  <c r="J995" i="9"/>
  <c r="J948" i="9"/>
  <c r="J964" i="9"/>
  <c r="J1019" i="9"/>
  <c r="J1034" i="9"/>
  <c r="J1035" i="9" s="1"/>
  <c r="J959" i="9"/>
  <c r="J963" i="9"/>
  <c r="J1027" i="9"/>
  <c r="H1040" i="9"/>
  <c r="I1040" i="9"/>
  <c r="J882" i="9"/>
  <c r="J852" i="9"/>
  <c r="J867" i="9"/>
  <c r="J871" i="9"/>
  <c r="J904" i="9"/>
  <c r="J937" i="9"/>
  <c r="H940" i="9"/>
  <c r="I940" i="9"/>
  <c r="I839" i="9"/>
  <c r="H839" i="9"/>
  <c r="J656" i="9"/>
  <c r="J616" i="9"/>
  <c r="J774" i="9"/>
  <c r="J615" i="9"/>
  <c r="J632" i="9"/>
  <c r="J720" i="9"/>
  <c r="J580" i="9"/>
  <c r="J719" i="9"/>
  <c r="J789" i="9"/>
  <c r="J575" i="9"/>
  <c r="J590" i="9"/>
  <c r="J685" i="9"/>
  <c r="J657" i="9"/>
  <c r="J713" i="9"/>
  <c r="J598" i="9"/>
  <c r="J661" i="9"/>
  <c r="J684" i="9"/>
  <c r="J588" i="9"/>
  <c r="J743" i="9"/>
  <c r="J755" i="9"/>
  <c r="J689" i="9"/>
  <c r="J693" i="9"/>
  <c r="J698" i="9"/>
  <c r="J618" i="9"/>
  <c r="J610" i="9"/>
  <c r="H796" i="9"/>
  <c r="I796" i="9"/>
  <c r="J269" i="9"/>
  <c r="I569" i="9"/>
  <c r="H569" i="9"/>
  <c r="J245" i="9"/>
  <c r="J265" i="9" s="1"/>
  <c r="I265" i="9"/>
  <c r="H265" i="9"/>
  <c r="J225" i="9"/>
  <c r="J121" i="9"/>
  <c r="J129" i="9"/>
  <c r="J178" i="9"/>
  <c r="J58" i="9"/>
  <c r="J110" i="9"/>
  <c r="J44" i="9"/>
  <c r="J48" i="9"/>
  <c r="J567" i="9"/>
  <c r="H241" i="9"/>
  <c r="J226" i="9"/>
  <c r="J238" i="9"/>
  <c r="J240" i="9" s="1"/>
  <c r="I241" i="9"/>
  <c r="H1334" i="9"/>
  <c r="H1298" i="9"/>
  <c r="J1318" i="9"/>
  <c r="J1329" i="9"/>
  <c r="I1334" i="9"/>
  <c r="J1295" i="9"/>
  <c r="J193" i="9"/>
  <c r="I196" i="9"/>
  <c r="J16" i="9"/>
  <c r="J783" i="9"/>
  <c r="J994" i="9"/>
  <c r="J997" i="9" s="1"/>
  <c r="J853" i="9"/>
  <c r="J183" i="9"/>
  <c r="J191" i="9"/>
  <c r="J173" i="9"/>
  <c r="J336" i="9"/>
  <c r="J56" i="9"/>
  <c r="J107" i="9"/>
  <c r="J229" i="9"/>
  <c r="J324" i="9"/>
  <c r="J586" i="9"/>
  <c r="J681" i="9"/>
  <c r="J484" i="9"/>
  <c r="J601" i="9"/>
  <c r="J988" i="9"/>
  <c r="J977" i="9"/>
  <c r="J1174" i="9"/>
  <c r="J606" i="9"/>
  <c r="J392" i="9"/>
  <c r="J398" i="9"/>
  <c r="J414" i="9"/>
  <c r="J430" i="9"/>
  <c r="J446" i="9"/>
  <c r="J464" i="9"/>
  <c r="J648" i="9"/>
  <c r="J452" i="9"/>
  <c r="J536" i="9"/>
  <c r="J555" i="9"/>
  <c r="J620" i="9"/>
  <c r="J670" i="9"/>
  <c r="J671" i="9" s="1"/>
  <c r="J1133" i="9"/>
  <c r="J683" i="9"/>
  <c r="J477" i="9"/>
  <c r="J485" i="9"/>
  <c r="J493" i="9"/>
  <c r="J503" i="9"/>
  <c r="J511" i="9"/>
  <c r="J519" i="9"/>
  <c r="J527" i="9"/>
  <c r="J602" i="9"/>
  <c r="J926" i="9"/>
  <c r="J956" i="9"/>
  <c r="J1243" i="9"/>
  <c r="J734" i="9"/>
  <c r="J767" i="9"/>
  <c r="J778" i="9"/>
  <c r="J779" i="9" s="1"/>
  <c r="J808" i="9"/>
  <c r="J812" i="9"/>
  <c r="J824" i="9"/>
  <c r="J828" i="9"/>
  <c r="J859" i="9"/>
  <c r="J863" i="9"/>
  <c r="J875" i="9"/>
  <c r="J1328" i="9"/>
  <c r="J886" i="9"/>
  <c r="J908" i="9"/>
  <c r="J925" i="9"/>
  <c r="J947" i="9"/>
  <c r="J955" i="9"/>
  <c r="J1233" i="9"/>
  <c r="J1023" i="9"/>
  <c r="J1024" i="9" s="1"/>
  <c r="J1061" i="9"/>
  <c r="J1069" i="9"/>
  <c r="J1108" i="9"/>
  <c r="J1166" i="9"/>
  <c r="J1196" i="9"/>
  <c r="J1294" i="9"/>
  <c r="J1249" i="9"/>
  <c r="J1257" i="9"/>
  <c r="J577" i="9"/>
  <c r="J775" i="9"/>
  <c r="J1058" i="9"/>
  <c r="J1070" i="9"/>
  <c r="J1087" i="9"/>
  <c r="J1132" i="9"/>
  <c r="J1222" i="9"/>
  <c r="J1230" i="9"/>
  <c r="J1216" i="9"/>
  <c r="J1224" i="9"/>
  <c r="J1281" i="9"/>
  <c r="J1096" i="9"/>
  <c r="J1238" i="9"/>
  <c r="J1246" i="9"/>
  <c r="J1250" i="9"/>
  <c r="J1254" i="9"/>
  <c r="J1266" i="9"/>
  <c r="J1285" i="9"/>
  <c r="J1289" i="9"/>
  <c r="J1323" i="9"/>
  <c r="J622" i="9"/>
  <c r="J49" i="9"/>
  <c r="J409" i="9"/>
  <c r="J401" i="9"/>
  <c r="J417" i="9"/>
  <c r="J673" i="9"/>
  <c r="J445" i="9"/>
  <c r="J413" i="9"/>
  <c r="J50" i="9"/>
  <c r="J51" i="9"/>
  <c r="J59" i="9"/>
  <c r="J119" i="9"/>
  <c r="J127" i="9"/>
  <c r="J135" i="9"/>
  <c r="J150" i="9"/>
  <c r="J181" i="9"/>
  <c r="J189" i="9"/>
  <c r="I208" i="9"/>
  <c r="J199" i="9"/>
  <c r="J224" i="9"/>
  <c r="J412" i="9"/>
  <c r="J22" i="9"/>
  <c r="J30" i="9"/>
  <c r="J38" i="9"/>
  <c r="J553" i="9"/>
  <c r="J593" i="9"/>
  <c r="J636" i="9"/>
  <c r="J704" i="9"/>
  <c r="J706" i="9" s="1"/>
  <c r="J784" i="9"/>
  <c r="J102" i="9"/>
  <c r="J147" i="9"/>
  <c r="J190" i="9"/>
  <c r="J227" i="9"/>
  <c r="J428" i="9"/>
  <c r="J613" i="9"/>
  <c r="J535" i="9"/>
  <c r="J664" i="9"/>
  <c r="J1011" i="9"/>
  <c r="J1206" i="9"/>
  <c r="J482" i="9"/>
  <c r="J490" i="9"/>
  <c r="J498" i="9"/>
  <c r="J508" i="9"/>
  <c r="J516" i="9"/>
  <c r="J524" i="9"/>
  <c r="J599" i="9"/>
  <c r="J631" i="9"/>
  <c r="J665" i="9"/>
  <c r="J842" i="9"/>
  <c r="J972" i="9"/>
  <c r="J1048" i="9"/>
  <c r="J907" i="9"/>
  <c r="J969" i="9"/>
  <c r="J1078" i="9"/>
  <c r="J1150" i="9"/>
  <c r="J1202" i="9"/>
  <c r="J1282" i="9"/>
  <c r="J1067" i="9"/>
  <c r="J1192" i="9"/>
  <c r="J1097" i="9"/>
  <c r="J1263" i="9"/>
  <c r="J1144" i="9"/>
  <c r="J1190" i="9"/>
  <c r="J453" i="9"/>
  <c r="J421" i="9"/>
  <c r="J42" i="9"/>
  <c r="J57" i="9"/>
  <c r="J88" i="9"/>
  <c r="J116" i="9"/>
  <c r="J125" i="9"/>
  <c r="J133" i="9"/>
  <c r="J149" i="9"/>
  <c r="J179" i="9"/>
  <c r="J187" i="9"/>
  <c r="J194" i="9"/>
  <c r="J205" i="9"/>
  <c r="J271" i="9"/>
  <c r="J325" i="9"/>
  <c r="J404" i="9"/>
  <c r="J436" i="9"/>
  <c r="J17" i="9"/>
  <c r="J21" i="9"/>
  <c r="J25" i="9"/>
  <c r="J29" i="9"/>
  <c r="J33" i="9"/>
  <c r="J37" i="9"/>
  <c r="J65" i="9"/>
  <c r="J82" i="9" s="1"/>
  <c r="J426" i="9"/>
  <c r="J459" i="9"/>
  <c r="J543" i="9"/>
  <c r="J582" i="9"/>
  <c r="J89" i="9"/>
  <c r="J134" i="9"/>
  <c r="J273" i="9"/>
  <c r="J551" i="9"/>
  <c r="J930" i="9"/>
  <c r="H196" i="9"/>
  <c r="J564" i="9"/>
  <c r="J667" i="9"/>
  <c r="J697" i="9"/>
  <c r="J854" i="9"/>
  <c r="J970" i="9"/>
  <c r="J638" i="9"/>
  <c r="J790" i="9"/>
  <c r="J891" i="9"/>
  <c r="J920" i="9"/>
  <c r="J472" i="9"/>
  <c r="J480" i="9"/>
  <c r="J488" i="9"/>
  <c r="J496" i="9"/>
  <c r="J506" i="9"/>
  <c r="J514" i="9"/>
  <c r="J522" i="9"/>
  <c r="J627" i="9"/>
  <c r="J643" i="9"/>
  <c r="J658" i="9"/>
  <c r="J700" i="9"/>
  <c r="J903" i="9"/>
  <c r="J946" i="9"/>
  <c r="J962" i="9"/>
  <c r="J1010" i="9"/>
  <c r="J1168" i="9"/>
  <c r="J1278" i="9"/>
  <c r="J1142" i="9"/>
  <c r="J1059" i="9"/>
  <c r="J1162" i="9"/>
  <c r="J1255" i="9"/>
  <c r="J144" i="9"/>
  <c r="I220" i="9"/>
  <c r="J212" i="9"/>
  <c r="J220" i="9" s="1"/>
  <c r="J406" i="9"/>
  <c r="J422" i="9"/>
  <c r="J438" i="9"/>
  <c r="J454" i="9"/>
  <c r="J538" i="9"/>
  <c r="J558" i="9"/>
  <c r="J578" i="9"/>
  <c r="J640" i="9"/>
  <c r="J655" i="9"/>
  <c r="J711" i="9"/>
  <c r="J788" i="9"/>
  <c r="J933" i="9"/>
  <c r="J54" i="9"/>
  <c r="J104" i="9"/>
  <c r="J114" i="9"/>
  <c r="J124" i="9"/>
  <c r="J132" i="9"/>
  <c r="J184" i="9"/>
  <c r="J192" i="9"/>
  <c r="J206" i="9"/>
  <c r="J322" i="9"/>
  <c r="J341" i="9"/>
  <c r="J394" i="9"/>
  <c r="J408" i="9"/>
  <c r="J440" i="9"/>
  <c r="J545" i="9"/>
  <c r="J565" i="9"/>
  <c r="J617" i="9"/>
  <c r="J633" i="9"/>
  <c r="J649" i="9"/>
  <c r="J712" i="9"/>
  <c r="J898" i="9"/>
  <c r="J922" i="9"/>
  <c r="H220" i="9"/>
  <c r="J540" i="9"/>
  <c r="J559" i="9"/>
  <c r="J612" i="9"/>
  <c r="J663" i="9"/>
  <c r="J678" i="9"/>
  <c r="J694" i="9"/>
  <c r="J761" i="9"/>
  <c r="J765" i="9" s="1"/>
  <c r="J1003" i="9"/>
  <c r="J653" i="9"/>
  <c r="J878" i="9"/>
  <c r="J1080" i="9"/>
  <c r="J1111" i="9"/>
  <c r="J1218" i="9"/>
  <c r="J471" i="9"/>
  <c r="J475" i="9"/>
  <c r="J479" i="9"/>
  <c r="J483" i="9"/>
  <c r="J487" i="9"/>
  <c r="J491" i="9"/>
  <c r="J495" i="9"/>
  <c r="J499" i="9"/>
  <c r="J505" i="9"/>
  <c r="J509" i="9"/>
  <c r="J513" i="9"/>
  <c r="J517" i="9"/>
  <c r="J521" i="9"/>
  <c r="J525" i="9"/>
  <c r="J596" i="9"/>
  <c r="J600" i="9"/>
  <c r="J676" i="9"/>
  <c r="J892" i="9"/>
  <c r="J1028" i="9"/>
  <c r="J1031" i="9" s="1"/>
  <c r="J1275" i="9"/>
  <c r="J744" i="9"/>
  <c r="J768" i="9"/>
  <c r="J801" i="9"/>
  <c r="J809" i="9"/>
  <c r="J817" i="9"/>
  <c r="J833" i="9"/>
  <c r="J860" i="9"/>
  <c r="J868" i="9"/>
  <c r="J876" i="9"/>
  <c r="J909" i="9"/>
  <c r="J938" i="9"/>
  <c r="J952" i="9"/>
  <c r="J960" i="9"/>
  <c r="J973" i="9"/>
  <c r="J1005" i="9"/>
  <c r="J1137" i="9"/>
  <c r="J1161" i="9"/>
  <c r="J1191" i="9"/>
  <c r="J1207" i="9"/>
  <c r="J1307" i="9"/>
  <c r="J1110" i="9"/>
  <c r="J1189" i="9"/>
  <c r="J1200" i="9"/>
  <c r="J1101" i="9"/>
  <c r="J1319" i="9"/>
  <c r="J1267" i="9"/>
  <c r="J441" i="9"/>
  <c r="J847" i="9"/>
  <c r="J879" i="9"/>
  <c r="J896" i="9"/>
  <c r="J967" i="9"/>
  <c r="J1047" i="9"/>
  <c r="J1208" i="9"/>
  <c r="J727" i="9"/>
  <c r="J728" i="9" s="1"/>
  <c r="J736" i="9"/>
  <c r="J745" i="9"/>
  <c r="J757" i="9"/>
  <c r="J759" i="9" s="1"/>
  <c r="J769" i="9"/>
  <c r="J794" i="9"/>
  <c r="J795" i="9" s="1"/>
  <c r="J802" i="9"/>
  <c r="J806" i="9"/>
  <c r="J810" i="9"/>
  <c r="J814" i="9"/>
  <c r="J818" i="9"/>
  <c r="J822" i="9"/>
  <c r="J826" i="9"/>
  <c r="J830" i="9"/>
  <c r="J834" i="9"/>
  <c r="J838" i="9"/>
  <c r="J861" i="9"/>
  <c r="J865" i="9"/>
  <c r="J869" i="9"/>
  <c r="J873" i="9"/>
  <c r="J983" i="9"/>
  <c r="J1004" i="9"/>
  <c r="J1013" i="9"/>
  <c r="J1141" i="9"/>
  <c r="J884" i="9"/>
  <c r="J902" i="9"/>
  <c r="J906" i="9"/>
  <c r="J910" i="9"/>
  <c r="J927" i="9"/>
  <c r="J945" i="9"/>
  <c r="J949" i="9"/>
  <c r="J953" i="9"/>
  <c r="J957" i="9"/>
  <c r="J961" i="9"/>
  <c r="J989" i="9"/>
  <c r="J1037" i="9"/>
  <c r="J1114" i="9"/>
  <c r="J1136" i="9"/>
  <c r="J1306" i="9"/>
  <c r="J1163" i="9"/>
  <c r="J1279" i="9"/>
  <c r="J1053" i="9"/>
  <c r="J1057" i="9"/>
  <c r="J1065" i="9"/>
  <c r="J1073" i="9"/>
  <c r="J1197" i="9"/>
  <c r="J1116" i="9"/>
  <c r="J1139" i="9"/>
  <c r="J1158" i="9"/>
  <c r="J1188" i="9"/>
  <c r="J1204" i="9"/>
  <c r="J1095" i="9"/>
  <c r="J1253" i="9"/>
  <c r="J1269" i="9"/>
  <c r="J1060" i="9"/>
  <c r="J1064" i="9"/>
  <c r="J1068" i="9"/>
  <c r="J1072" i="9"/>
  <c r="J1085" i="9"/>
  <c r="J1089" i="9"/>
  <c r="J1140" i="9"/>
  <c r="J1211" i="9"/>
  <c r="J1219" i="9"/>
  <c r="J1227" i="9"/>
  <c r="J1235" i="9"/>
  <c r="J1212" i="9"/>
  <c r="J1220" i="9"/>
  <c r="J1228" i="9"/>
  <c r="J1273" i="9"/>
  <c r="J1094" i="9"/>
  <c r="J1098" i="9"/>
  <c r="J1303" i="9"/>
  <c r="J1240" i="9"/>
  <c r="J1244" i="9"/>
  <c r="J1248" i="9"/>
  <c r="J1252" i="9"/>
  <c r="J1256" i="9"/>
  <c r="J1260" i="9"/>
  <c r="J1264" i="9"/>
  <c r="J1268" i="9"/>
  <c r="J1287" i="9"/>
  <c r="J1304" i="9"/>
  <c r="J1316" i="9"/>
  <c r="J682" i="9"/>
  <c r="J592" i="9"/>
  <c r="J752" i="9"/>
  <c r="J753" i="9" s="1"/>
  <c r="J458" i="9"/>
  <c r="J449" i="9"/>
  <c r="J566" i="9"/>
  <c r="J880" i="9"/>
  <c r="J677" i="9"/>
  <c r="J614" i="9"/>
  <c r="J585" i="9"/>
  <c r="J542" i="9"/>
  <c r="H208" i="9"/>
  <c r="J843" i="9"/>
  <c r="J662" i="9"/>
  <c r="J573" i="9"/>
  <c r="J425" i="9"/>
  <c r="J468" i="9"/>
  <c r="J1160" i="9"/>
  <c r="J1008" i="9"/>
  <c r="J1320" i="9" l="1"/>
  <c r="J1051" i="9"/>
  <c r="J1039" i="9"/>
  <c r="J939" i="9"/>
  <c r="J791" i="9"/>
  <c r="J776" i="9"/>
  <c r="J725" i="9"/>
  <c r="J695" i="9"/>
  <c r="J668" i="9"/>
  <c r="J346" i="9"/>
  <c r="J1325" i="9"/>
  <c r="J1297" i="9"/>
  <c r="J1283" i="9"/>
  <c r="J888" i="9"/>
  <c r="J274" i="9"/>
  <c r="J328" i="9"/>
  <c r="J1169" i="9"/>
  <c r="J1170" i="9" s="1"/>
  <c r="J152" i="9"/>
  <c r="J1330" i="9"/>
  <c r="J1236" i="9"/>
  <c r="J1291" i="9"/>
  <c r="J1081" i="9"/>
  <c r="J1102" i="9"/>
  <c r="J1090" i="9"/>
  <c r="J1125" i="9"/>
  <c r="J991" i="9"/>
  <c r="J978" i="9"/>
  <c r="J1014" i="9"/>
  <c r="J923" i="9"/>
  <c r="J934" i="9"/>
  <c r="J881" i="9"/>
  <c r="J900" i="9"/>
  <c r="J928" i="9"/>
  <c r="J747" i="9"/>
  <c r="J738" i="9"/>
  <c r="J717" i="9"/>
  <c r="J568" i="9"/>
  <c r="J137" i="9"/>
  <c r="I1335" i="9"/>
  <c r="H1335" i="9"/>
  <c r="J839" i="9"/>
  <c r="J1313" i="9"/>
  <c r="J195" i="9"/>
  <c r="J1074" i="9"/>
  <c r="J965" i="9"/>
  <c r="J912" i="9"/>
  <c r="J701" i="9"/>
  <c r="J62" i="9"/>
  <c r="J230" i="9"/>
  <c r="J241" i="9" s="1"/>
  <c r="J679" i="9"/>
  <c r="J1152" i="9"/>
  <c r="J659" i="9"/>
  <c r="J40" i="9"/>
  <c r="J594" i="9"/>
  <c r="J604" i="9"/>
  <c r="J529" i="9"/>
  <c r="J469" i="9"/>
  <c r="J856" i="9"/>
  <c r="J208" i="9"/>
  <c r="J1270" i="9"/>
  <c r="J771" i="9"/>
  <c r="J1181" i="9"/>
  <c r="J686" i="9"/>
  <c r="J1153" i="9" l="1"/>
  <c r="J1334" i="9"/>
  <c r="J1298" i="9"/>
  <c r="J940" i="9"/>
  <c r="J796" i="9"/>
  <c r="J569" i="9"/>
  <c r="J196" i="9"/>
  <c r="J1335" i="9" s="1"/>
  <c r="J1040" i="9"/>
</calcChain>
</file>

<file path=xl/sharedStrings.xml><?xml version="1.0" encoding="utf-8"?>
<sst xmlns="http://schemas.openxmlformats.org/spreadsheetml/2006/main" count="3731" uniqueCount="2462">
  <si>
    <t>PLANILHA DE ORÇAMENTOS - COMPRA DE MATERIAIS E/OU SERVIÇOS</t>
  </si>
  <si>
    <t xml:space="preserve">  CC (      )    TP (      )    CP(      )   </t>
  </si>
  <si>
    <t xml:space="preserve">1. OBJETO: CONSTRUÇÃO DO EDIFÍCIO DO DATA CENTER </t>
  </si>
  <si>
    <t xml:space="preserve">BDI </t>
  </si>
  <si>
    <t>ITEM</t>
  </si>
  <si>
    <t>DESCRIÇÃO</t>
  </si>
  <si>
    <t>QUANT</t>
  </si>
  <si>
    <t>UN</t>
  </si>
  <si>
    <t>CUSTO UNITÁRIO (R$)</t>
  </si>
  <si>
    <t>CUSTO TOTAL 
(R$)</t>
  </si>
  <si>
    <t>PREÇO UNITÁRIO (R$)</t>
  </si>
  <si>
    <t>Material</t>
  </si>
  <si>
    <t>Mão de Obra</t>
  </si>
  <si>
    <t>I</t>
  </si>
  <si>
    <t>ARQUITETURA</t>
  </si>
  <si>
    <t xml:space="preserve">PISOS  </t>
  </si>
  <si>
    <t>1.1</t>
  </si>
  <si>
    <t>Piso de madeira linha Madeyra Vecchia modelo Deck, cor canela, nas dimensões 220x12cm da Castelatto ou similar aplicado sobre bases de concreto conforme projeto. (acesso externo Bloco Terra)</t>
  </si>
  <si>
    <t>m²</t>
  </si>
  <si>
    <t>1.2</t>
  </si>
  <si>
    <t>Piso em aglomerado mineral linha Crystalli, na cor Sépia acabamento Rolatto, nas dimensões  de 50x75cm, esp 2,5cm - Código 1410105325 da Castelatto ou similar. (área externa)</t>
  </si>
  <si>
    <t>1.3</t>
  </si>
  <si>
    <t>Piso tipo drenante em aglomerado mineral linha Ekko Plus, na cor Rosso, nas dimensões 33x50x5cm, código 1600102550 da Castelatto ou similar. (área externa)</t>
  </si>
  <si>
    <t>1.4</t>
  </si>
  <si>
    <t>Soleira em mármore Nacional Nero Michelangelo, nas dimensões conforme projeto, acabamento polido.</t>
  </si>
  <si>
    <t>unid.</t>
  </si>
  <si>
    <t>1.5</t>
  </si>
  <si>
    <t>Rodapé em poliestireno com friso - h=15cm - na cor branca.</t>
  </si>
  <si>
    <t>ml</t>
  </si>
  <si>
    <t>1.6</t>
  </si>
  <si>
    <t>Piso em porcelanato esmaltado linha Marmi Classico modelo Bianco Paonazzetto Polido, nas dimensões 60x120cm da Portobello ou similar.</t>
  </si>
  <si>
    <t>1.7</t>
  </si>
  <si>
    <t xml:space="preserve">Rodapé em porcelanato esmaltado linha Marmi Classico modelo Bianco Paonazzetto Polido, nas dimensões 20x120cm da Potobello ou similar. </t>
  </si>
  <si>
    <t>1.8</t>
  </si>
  <si>
    <t>Piso em porcelanato de alto tráfego linha Quantum, na cor Grigio acabamento polido e com relevo, ref.: cód.: 22020ET, nas dimensões 60x120cm, com rodapé no mesmo material nas dimensões 15x120cm. (Sanitários) da Portobello ou similar</t>
  </si>
  <si>
    <t>1.9</t>
  </si>
  <si>
    <t>Piso elevado, nas dimensões 600x600mm, ref: CC 1250, composto por duas placas de aço e enchimento em argamassa especial à base de cimento e revestimento em laminado melaminico de alta pressão na cor computer floor, com longarina - h=1.00m. (Bloco Ar Pav. Térreo)</t>
  </si>
  <si>
    <t>1.10</t>
  </si>
  <si>
    <t>Piso elevado, nas dimensões 600x600mm, ref: CC 1250, composto por duas placas de aço e enchimento em argamassa especial à base de cimento e revestimento em laminado melaminico de alta pressão na cor computer floor, com longarina - h=0.60m. (Bloco Ar 1° Pavimento)</t>
  </si>
  <si>
    <t>Piso elevado, nas dimensões 600x600mm, ref: CC 1250, composto por duas placas de aço e enchimento em argamassa especial à base de cimento e revestimento em laminado melaminico de alta pressão na cor computer floor, sem longarina - h=0.30m. (Bloco Ar 2° Pavimento)</t>
  </si>
  <si>
    <t>Piso elevado, nas dimensões 600x600mm, ref: CC 1250, composto por duas placas de aço e enchimento em argamassa especial à base de cimento sem revestimento e com longarina - h=0.60m. (Bloco Ar 1° Pavimento)</t>
  </si>
  <si>
    <t>Piso elevado, nas dimensões 600x600mm, ref: CC 1250, composto por duas placas de aço e enchimento em argamassa especial à base de cimento sem revestimento e sem longarina - h=0.30m. (Bloco Ar 2° Pavimento)</t>
  </si>
  <si>
    <t>Carpete em placas linha S201-2000 Series Collection modelo 9787 na cor Birch, nas dimensões 500x500mm da Interface ou similar.</t>
  </si>
  <si>
    <t>Piso Vinilico da Fademac - modelo Dinamic para alto trafego, nas dimensões de 30x30cm- espessura 3,2mm, cor Cumulus A917 - modelo 9209919 (casa de máquinas - ambientes técnicos Bloco Água)</t>
  </si>
  <si>
    <t>Piso em placas extrudadas modelo 1077, nas dimensões 240x116x12mm, cor 1001 Cinza-claro - Coleção Arquitetura Natural da Gail ou similar. (Calçadas)</t>
  </si>
  <si>
    <t>Revestimento de piso em aglomerado resinado modelo Trend Q *607 acabamento polido, a ser aplicado sobre muretas e bancos externos com dimensões a serem definidas com o melhor aproveitamento das placas.</t>
  </si>
  <si>
    <t>Revestimento de piso em aglomerado resinado modelo Trend Q *607 acabamento polido, nas dimensões 400 x 400mm. (Elevadores)</t>
  </si>
  <si>
    <t>Piso vinilico em mantas, com IO/PUR, resistência à abrasão e alto trafego, modelo IQ-Toro SC da Fademac ou  similar para piso, espelho e rodapé h=10cm, na cor A764 - CS 94-13108 (escadas)</t>
  </si>
  <si>
    <t>Piso em porcellanato - coleção Originale na cor Platino - 8601, dimensões 614x614x9mm da Gail - (vestiarios/ copa terceiros/ apoio todos vestiarios)</t>
  </si>
  <si>
    <t>Piso em placas extrudadas modelo 1078, nas dimensões 240x115x16x9 mm, cor 1755 Cinza-médio - Coleção Arquitetura Natural da Gail ou similar - (rampas externas)</t>
  </si>
  <si>
    <t>Contrapiso regularizado, desempenado com posterior aplicação de pintura para piso na cor concreto.</t>
  </si>
  <si>
    <t>Enchimento de piso em agregado leve ou concreto leve auto-nivelante.</t>
  </si>
  <si>
    <t>Piso plataforma metálica (póticos, treliças, mezaninos, escadas etc,)grelhas de piso superficie serrilhadas, # 35x100mm, com tratamento anticorrosivo e acabamento em pintura expoxi</t>
  </si>
  <si>
    <t>kg</t>
  </si>
  <si>
    <t/>
  </si>
  <si>
    <t>SUBTOTAL PISOS</t>
  </si>
  <si>
    <t>PAREDES/ PAINÉIS/ DIVISÓRIAS</t>
  </si>
  <si>
    <t>2.1</t>
  </si>
  <si>
    <t>Alvenaria em blocos de concreto, sem função estrutural - Linha 20 - Esp 25 - mpa ≥ 2,0 - 39x19x19cm, com posterior aplicação de revestimento.</t>
  </si>
  <si>
    <t>2.2</t>
  </si>
  <si>
    <t>Alvenaria em blocos de concreto, sem função estrutural - Linha 12 Esp 15 - mpa ≥ 2,0 - 39x11,5x19cm, com posterior aplicação de revestimento</t>
  </si>
  <si>
    <t>2.3</t>
  </si>
  <si>
    <t>Alvenaria em blocos de concreto, com função estrutural Classe C - Linha 20 - Esp 25 -  mpa ≥ 3,0 - 39x19x19cm, com posterior aplicação de massa única e pintura</t>
  </si>
  <si>
    <t>2.4</t>
  </si>
  <si>
    <t>Parede dupla em Drywall - RF-120min, com isolamento acústico, em lã de rocha- Espessura 50mm mod 265/90/600, espessura da placa - e=15mm, com posterior aplicação de revestimento - Prever septo de entre-piso e entre-forro.</t>
  </si>
  <si>
    <t>2.5</t>
  </si>
  <si>
    <t>Parede simples em Drywall, placa Standard esp. 9,5mm em colunas internas, com posterior aplicação de pintura, ou revestimento.</t>
  </si>
  <si>
    <t>2.6</t>
  </si>
  <si>
    <t>Gradil e portões, em aço carbono SAE-1010/20 e malha de aço nas dim. 65x66mm - referencia modelo Leone, com tratamento superficial por galvanização a fogo e acabamento com pintura eletrostática poliester a pó na cor branca.</t>
  </si>
  <si>
    <t>Fornecimento e instalação de portões nas dimensões 4.00x2.20m, em aço carbono SAE-1010/20 e malha de aço nas dim. 65x66mm - referencia modelo Leone, com tratamento superficial por galvanização a fogo e acabamento com pintura eletrostática poliester a pó na cor branca, com automatizadores AC, kit controle remoto. (área externa)</t>
  </si>
  <si>
    <t>Fornecimento e instalação de portões nas dimensões 2.00x2.20m, em aço carbono SAE-1010/20 e malha de aço nas dim. 65x66mm - referencia modelo Leone, com tratamento superficial por galvanização a fogo e acabamento com pintura eletrostática poliester a pó na cor branca, com automatizadores AC, kit controle remoto. (área externa)</t>
  </si>
  <si>
    <t>2.7</t>
  </si>
  <si>
    <t>Divisórias Sanitárias com aparador e cabideiro, perfis em aluminio natural, laterais e frente em melamina na cor Branco Polar, com portas em vidro fosco.</t>
  </si>
  <si>
    <t>2.8</t>
  </si>
  <si>
    <t>Tapa vista de Mictório no mesmo padrão das divisórias.</t>
  </si>
  <si>
    <t>2.9</t>
  </si>
  <si>
    <t>Divisória em chapa de granito polido na cor Caramelo. Conf. Projeto - esp. 2,5cm</t>
  </si>
  <si>
    <t>Guarda corpo e corrimão em ferro com perfil tubular na cor branca - h=0,70m e 0,92m</t>
  </si>
  <si>
    <t>Divisória modular piso/teto (com septo no entre forro e entre piso) estrutura em alumínio anodizado branco, composta por módulos de painel com fixação de chapas da Coleção Varia, Linha Organics - modelo Fossil Leaf Spade 3 Form da Hunter Douglas ou similar, porta de abrir no mesmo padrão da divisória com controle de acesso. (Recepção Bloco Ar)</t>
  </si>
  <si>
    <t>Fornecimento e instalação de módulo de porta para divisória completa nas dimensões 1.00x2.50m, com ferragens, de vidro da Coleção Varia, Linha Organics - modelo Fossil Leaf Spade 3 Form da Hunter Douglas ou similar, estrutura em alumínio anodizado branco. (Recepção)</t>
  </si>
  <si>
    <t>Divisória modular piso/teto da (com septo no entre forro e entre piso), composta por painéis me MDF revestidos em melamina na cor argila, perfis em alumínio anodizado branco e portas com visor vertical.</t>
  </si>
  <si>
    <t>Divisória modular piso/teto da (com septo no entre forro e entre piso), composta por módulos de painel em MDF revestido em laminado melaminico na cor argila, com vidro duplo incolor (e=6mm) na parte superior, estrutura em alumínio anodizado branco e borrachas internas para melhor vedação acústica. Portas com visor vertical conforme detalhe especifico.</t>
  </si>
  <si>
    <t>Fornecimento e instalação de módulo de porta para divisória completa, com ferragens, composta por painéis em MDF revestidos em laminado melaminico na cor argila, com visor de vidro vertical, estrutura em perfis em alumínio anodizado branco. (áreas de escritórios)</t>
  </si>
  <si>
    <t>Fornecimento e instalação de módulo de porta para correr para divisória completa, com ferragens, em MDF revestido em laminado melaminico na cor argila, com puxador vertical em aço escovado h=1.00m, estrutura em perfis em alumínio anodizado branco. (áreas de escritórios)</t>
  </si>
  <si>
    <t>Divisória com painéis de MDF paginados e revestidos com laminado melaminico m844 na cor cinza_wp da Formica, prever reforço para suportação de video wall. (NOC Bloco Ar)</t>
  </si>
  <si>
    <t>Painéis de MDF paginados e revestidos com laminado melaminico m956 na cor verin_wp da Formica, aplicados sobre parade drywall. (NOC Sala de Vídeo Conferencia Bloco Ar)</t>
  </si>
  <si>
    <t>SUBTOTAL PAREDES/ PAINÉIS/ DIVISÓRIAS</t>
  </si>
  <si>
    <t xml:space="preserve">REVESTIMENTOS </t>
  </si>
  <si>
    <t>3.1</t>
  </si>
  <si>
    <t>Fornecimento e aplicação de chapisco areia e cimento traço 1:3</t>
  </si>
  <si>
    <t>3.2</t>
  </si>
  <si>
    <t>Fornecimento e aplicação de emboço com massa industrializada</t>
  </si>
  <si>
    <t>Fornecimento e aplicação de reboco com massa industrializada</t>
  </si>
  <si>
    <t>Revestimentos em Pastilhas tamanho 48x48x6mm, Brancas-modelo Keraporcelain, alto desempenho em malhas de 300x300x6mm com rejunte em cinza-médio da Gail ou similar (vestiários, depositos, copa terceiros, áreas subsolos)</t>
  </si>
  <si>
    <t>Pastilhas de vidro Linha Artesanal, na cor Petit Neve 1x1cm, em malha de 32x32cm cód.: 22011ET, da Potobello ou similar (sanitários)</t>
  </si>
  <si>
    <t>Aplicação de Aço Corten (aço patinável) em chapas nas dimensões de 0,02x0,60x1,20 (fachada Bloco Terra)</t>
  </si>
  <si>
    <t>Aplicação de chapa de Titanio Zinco dimensões de 0,80x2,20 da Coppermax (fachada Bloco Ar)</t>
  </si>
  <si>
    <t>Fornecimento e instalação de revestimento em placas de ACM liso nas dimensões 50x120cm na cor Aluminio-Cod SM 213 da Sulmetais ou similar. (fachada Bloco Ar)</t>
  </si>
  <si>
    <t>Requadro em ACM ou CCM na cor Branco Puro para caixilhos do Bloco Ar</t>
  </si>
  <si>
    <t>Fornecimento e instalação de revestimento em ACM Branco puro liso. (pilares internos áreas de escritórios)</t>
  </si>
  <si>
    <t>Fornecimento e instalação de revestimento em cortiça granulada (Cork Wall, ou similar) na cor cinza escuro. (muros de divisa)</t>
  </si>
  <si>
    <t>Aplicação de Cork Wall, em cortiça granulada incombustivel nas paredes internas do Data Center na cor Branco</t>
  </si>
  <si>
    <t>Fornecimento e instalação de Brise BSM 84 em paineis lineares, ângulo de 30° em Aço Galvanizado na cor laranja (Cod SM 216) da Sulmetais ou similar. (muros de divisa)</t>
  </si>
  <si>
    <t>Revestimento em concreto Arquitetônico, linha Prisma Due na, cor Branca - Castelatto</t>
  </si>
  <si>
    <t>Fornecimento e instalação de revestimento em Fulget - COR 398 (cinza claro) da Conspem ou similar. (Fachadas Bloco Ar)</t>
  </si>
  <si>
    <t>Laje aparente tratada com aplicação de pintura latex PUD na cor Branco gelo.</t>
  </si>
  <si>
    <t>Parede verde composta por módulos de plantio fixados na parede após previamente impermeabilizada-prever sistema de irrigação</t>
  </si>
  <si>
    <t>Fornecimento e instalação de brise metálico em galvalume, pintado, perfuração T5, modelo BSM- B30 da Sulmetais ou similar. (fachada Blocos Ar e Terra)</t>
  </si>
  <si>
    <t>SUBTOTAL REVESTIMENTOS</t>
  </si>
  <si>
    <t>PINTURAS</t>
  </si>
  <si>
    <t>4.1</t>
  </si>
  <si>
    <t>Fornecimento e aplicação de pintura com tinta acrilica em forro de gesso acartonado na cor branco neve. (paredes internas e externas)</t>
  </si>
  <si>
    <t>4.2</t>
  </si>
  <si>
    <t>Fornecimento e aplicação de pintura em tinta acrilica acetinada em alvenaria ou drywall na cor branco neve. (paredes internas e externas)</t>
  </si>
  <si>
    <t>4.3</t>
  </si>
  <si>
    <t>Fornecimento e aplicação de pintura em tinta esmalte sintético brilhante na cor cinza médio. (plataforma metálica, guarda-corpos e corrimãos metálicos)</t>
  </si>
  <si>
    <t>4.3.1</t>
  </si>
  <si>
    <t xml:space="preserve">Fornecimento e aplicação de pintura em tinta esmalte sintético brilhante na cor cinza médio. (plataforma </t>
  </si>
  <si>
    <t>Fornecimento e aplicação de pintura em tinta esmalte sintético brilhante na cor cinza médio. (guarda-corpos e corrimãos metálicos)</t>
  </si>
  <si>
    <t>SUBTOTAL PINTURAS</t>
  </si>
  <si>
    <t>FORRO/ TETO</t>
  </si>
  <si>
    <t>5.1</t>
  </si>
  <si>
    <t>Forro modular em fibra mineral revestida com lâmina de alumínio e PVC, borda reta, nas dimensões 625x625mm, com perfil 'T' tegular na cor branca</t>
  </si>
  <si>
    <t>5.2</t>
  </si>
  <si>
    <t>Forro modular em fibra mineral, nas dimensões 625x625mm, resistente a fungos e bacterias, com pintura acrilica de ação bacteriostática na cor branca, com perfil 'T' tegular na cor branca.</t>
  </si>
  <si>
    <t>Forro em gesso acartonado formado por placas pré fabricadas, instaladas sobre estrutura livre, suspensos por tirantes e fixados na laje padrão, com posterior aplicação de pintura.</t>
  </si>
  <si>
    <t>Forro mecanizado em madeira - Ideatec ou similar, Modelo Ranhurado G5R16, dimensões: 625x625mm. (Sala NOC e Reunião Bloco Ar)</t>
  </si>
  <si>
    <t>SUBTOTAL FORRO/ TETO</t>
  </si>
  <si>
    <t>ESQUADRIAS MADEIRA E METÁLICA</t>
  </si>
  <si>
    <t>6.1</t>
  </si>
  <si>
    <t>Porta corta-fogo P120, a ser instalada do tipo abrir com eixo vertical, constituída por duas bandejas de chapa de aço galvanizado Nº18 com núcleo de manta cerâmica conf. NBR11.742. Totalmente emoldurada, dobradiça em aço inox com rolamento, prever mola aérea, batente em chapa de aço galvanizado Nº18.</t>
  </si>
  <si>
    <t>6.1.1</t>
  </si>
  <si>
    <t>Nas dimensões 0.92x2.10m, revestimento em pintura esmalte sintético na cor cinza escuro - ref.: Aço 415 da Suvinil nas duas faces, com barra anti-pânico e maçaneta do lado externo.</t>
  </si>
  <si>
    <t>6.1.2</t>
  </si>
  <si>
    <t>Nas dimensões 0.92x2.10m, revestimento laminado na cor branco, na face externa (área social) e pintura esmalte sintético na cor cinza escuro - ref.: Aço 415 da Suvinil na face interna, com barra anti-pânico e maçaneta do lado externo.</t>
  </si>
  <si>
    <t>6.2</t>
  </si>
  <si>
    <t>6.1.4</t>
  </si>
  <si>
    <t>Nas dimensões (2x0.62) 1.24x2.10m, revestimento em pintura esmalte sintético na cor cinza escuro - ref.: Aço 415 da Suvinil nas duas faces, com selecionador para portas duplas e maçanetas com fechadura.</t>
  </si>
  <si>
    <t>6.1.5</t>
  </si>
  <si>
    <t>Nas dimensões (2x0.62) 1.24x2.10m, revestimento laminado na cor branco, na face externa (área social) e pintura esmalte sintético na cor cinza escuro - ref.: Aço 415 da Suvinil na face interna, com selecionador para portas duplas, barra anti-pânico e maçaneta do lado externo.</t>
  </si>
  <si>
    <t>Nas dimensões (2x0.82) 1.64x2.10m, revestimento laminado na cor branco, na face externa (área social) e pintura esmalte sintético na cor cinza escuro - ref.: aço 415 da Suvinil na face interna, com selecionador para portas duplas, barra anti-pânico e maçaneta do lado externo.</t>
  </si>
  <si>
    <t>Porta corta fogo de correr embutida em parede dry wall padrão industrial, revestida em aço inox polido em ambos os lados. Dimensões do vão: 1.60x2.45m</t>
  </si>
  <si>
    <t>Porta acústica 46 dB, a ser instalada do tipo abrir com eixo vertical, constituída por duas bandejas de chapa de aço galvanizado com núcleo de material absorvente. Totalmente emoldurada, dobradiça em aço inox com rolamento, prever mola aérea, batente em chapa de aço galvanizado.</t>
  </si>
  <si>
    <t>6.2.1</t>
  </si>
  <si>
    <t>Nas dimensões (2x1.20) 2.40x2.10m, revestimento em pintura esmalte sintético na cor cinza escuro - ref.: Aço 415 da Suvinil nas duas faces, com selecionador para portas duplas e maçanetas com fechadura.</t>
  </si>
  <si>
    <t>6.2.2</t>
  </si>
  <si>
    <t>Nas dimensões (2x0.72) 1.44x2.10m, revestimento laminado na cor branco, na face externa (área social) e pintura esmalte sintético na cor cinza escuro - ref.: Aço 415 da Suvinil na face interna, com selecionador para portas duplas e maçanetas com fechadura.</t>
  </si>
  <si>
    <t>6.3</t>
  </si>
  <si>
    <t>Porta metálica, a ser instalada do tipo abrir com eixo vertical, constituída chapas de aço galvanizado. Totalmente emoldurada, dobradiça em aço inox com rolamento, prever mola aérea, batente em chapa de aço galvanizado.</t>
  </si>
  <si>
    <t>6.3.1</t>
  </si>
  <si>
    <t>Nas dimensões 0.82x2.10m, revestimento laminado na cor branco, nas duas faces (área social), com maçaneta e fechadura com controle de acesso.</t>
  </si>
  <si>
    <t>6.3.2</t>
  </si>
  <si>
    <t>Nas dimensões 0.92x2.10m, revestimento em pintura esmalte sintético na cor cinza escuro - ref.: Aço 415 da Suvinil nas duas faces, com maçaneta e fechadura com controle de acesso.</t>
  </si>
  <si>
    <t>Nas dimensões (2x0.61) 1.22x2.10m, revestimento em pintura esmalte sintético na cor cinza escuro - ref.: Aço 415 da Suvinil nas duas faces, com selecionador para portas duplas, barra anti-pânico e maçaneta do lado externo.</t>
  </si>
  <si>
    <t>Nas dimensões (2x0.82) 1.64x2.10m, revestimento em pintura esmalte sintético na cor Cinza Escuro - Ref.: aço 415 da Suvinil nas duas faces, com selecionador para portas duplas, barra anti-pânico e maçaneta do lado externo.</t>
  </si>
  <si>
    <t>Nas dimensões (2x0.82) 1.64x2.10m, revestimento em pintura esmalte sintético na cor cinza escuro - ref.: Aço 415 da Suvinil nas duas faces, com selecionador para portas duplas, barra anti-pânico e maçaneta do lado externo.</t>
  </si>
  <si>
    <t>Nas dimensões (2x0.82) 1.64x2.10m, revestimento em pintura esmalte sintético na cor cinza escuro - ref.: Aço 415 da Suvinil nas duas faces, com selecionador para portas duplas e maçanetas com fechadura.</t>
  </si>
  <si>
    <t>Nas dimensões (2x0.82) 1.64x2.10m, revestimento laminado na cor branco, na face externa (área social) e pintura esmalte sintético na cor cinza escuro - ref.: Aço 415 da Suvinil na face interna, com selecionador para portas duplas e maçanetas com fechadura.</t>
  </si>
  <si>
    <t>Nas dimensões (2x0.65) 1.30x2.15m com bandeira horizontal fixa - h=0.80m (h total=2.95m), com venezianas de ventilação permanente em toda a folha, revestimento com pintura esmalte sintético na cor branco gelo da Suvinil nas duas faces, com selecionador para portas duplas e maçanetas com fechadura.</t>
  </si>
  <si>
    <t>6.5</t>
  </si>
  <si>
    <t>Porta de madeira, própria para pintura, com batentes metálicos em chapa galvanizada. Batente envolvente com moldura, com 03x dobradiças de pino bola zincadas de 31/2 x2 ½ da Metalika. Fechadura La Fonte 515 - Classic Aluminio AEE/PPF</t>
  </si>
  <si>
    <t>6.5.1</t>
  </si>
  <si>
    <t>Nas dimensões 0.62x2.10m, com aplicação de pintura esmalte sintético acetinado na cor areia da Suvinil e com veneziana para ventilação permanente nas dimensões 0.40x0.40m na parte inferior</t>
  </si>
  <si>
    <t>Nas dimensões 0.62x2.10m, com aplicação de pintura esmalte sintético acetinado na cor Areia da Suvinil</t>
  </si>
  <si>
    <t>Nas dimensões 0.72x2.10m, com aplicação de pintura esmalte sintético acetinado na cor areia da Suvinil e com veneziana para ventilação permanente nas dimensões 0.40x0.40m na parte inferior</t>
  </si>
  <si>
    <t>Nas dimensões 0.72x2.10m, com aplicação de pintura esmalte sintético acetinado na cor areia da Suvinil</t>
  </si>
  <si>
    <t>Nas dimensões 0.82x2.10m, com aplicação de pintura esmalte sintético acetinado na cor branco gelo da Suvinil</t>
  </si>
  <si>
    <t>Nas dimensões 0.92x2.10m, com aplicação de pintura esmalte sintético acetinado na cor areia da Suvinil e com proteção inferior em chapa de aço h=30cm e barra de apoio de 60cm.</t>
  </si>
  <si>
    <t>Portas de correr em marcenaria para shafts</t>
  </si>
  <si>
    <t>6.6</t>
  </si>
  <si>
    <t xml:space="preserve">Porta de aluminio 0,92x2,10m, anodizado bronze, tipo veneziana para área do lixo </t>
  </si>
  <si>
    <t>6.7</t>
  </si>
  <si>
    <t>Porta dupla de correr em madeira, revestida com placas de madeira paginada modelo M956_NT da formica. Dimensões do vão: 1.60x2.45m</t>
  </si>
  <si>
    <t>6.8</t>
  </si>
  <si>
    <t>Porta de vidro de correr, em vidro temperado (e=10mm), incolor com sistema de automação de abertura e travamento inferior - prever controle de acesso. Com aplicação de película conforme manual de comunicação visual interno, conforme projeto. Dimensões do vão: 1.65x2.20m</t>
  </si>
  <si>
    <t>6.9</t>
  </si>
  <si>
    <t>Porta dupla em vidro temperado (10mm), incolor com aplicação de película jateada, com puxador longo h=90cm em inox a. nas dimensões 1.36x2.10m</t>
  </si>
  <si>
    <t>Porta eclusa, perfis especiais de alumínio com acabamentos em pintura eletrostáticas prata acetinado e MDF com revestimento laminado melamínico, cor steel silver. Portas de vidro de segurança temperado laminado de espessura 10mm. Sistema de travamento das portas com solenóide duplo. Sistema de fechamento automático das portas com amortecimento regulável. Tapete eletrônico de contato interno, para impedir a passagem de 2 pessoas simultaneamente. Sistema de travamento noturno manual externo e interno.</t>
  </si>
  <si>
    <t>Alçapão com tampa em chapa de ferro c/ porta cadeado - 0,80x,080m</t>
  </si>
  <si>
    <t>Alçapão com tampa em chapa de ferro c/ porta cadeado - 1,2x1,2m</t>
  </si>
  <si>
    <t>Alçapão com tampa em chapa de ferro c/ porta cadeado - 1,38x0,90m</t>
  </si>
  <si>
    <t>Alçapão com tampa em chapa de ferro c/ porta cadeado - Acesso ao elevador</t>
  </si>
  <si>
    <t>Escada de marinheiro</t>
  </si>
  <si>
    <t>Porta de enrolar em aço transvision automática com pintura eletrostática na cor cinza - guias laterais instaladas por trás do vão e soleira em aço tubular galvanizada - com automatizadores AC de 600 kg de fabricação - kit controle remoto, nas dimensões 2.20x3.00m</t>
  </si>
  <si>
    <t>SUBTOTAL ESQUADRIAS MADEIRA E METÁLICA</t>
  </si>
  <si>
    <t>IMPERMEABILIZAÇÕES</t>
  </si>
  <si>
    <t>7.1</t>
  </si>
  <si>
    <t>Impermeabilização de áreas úmidas, caixas de elevadores e reservatórios com argamassa polimérica de base acrilica impermeável de alta aderencia.</t>
  </si>
  <si>
    <t>7.2</t>
  </si>
  <si>
    <t>Fornecimento e aplicação de impermeabilização de respaldo da fundação em pintura de asfalto oxidado com solventes organicos. (fundações)</t>
  </si>
  <si>
    <t>7.3</t>
  </si>
  <si>
    <t>Impermeabilização de granitos ou marmores com impermeabilizante a base de silicone com ação hidrofugurante, que não afete a aparencia dos materiais.</t>
  </si>
  <si>
    <t>7.4</t>
  </si>
  <si>
    <t>Impermeabilização térmica e mecânica com aplicação de manta asfáltica liquida de aplicação a frio moldada no local, posterior aplicação de contra piso com caimento conforme projeto A.P. (Coberturas).</t>
  </si>
  <si>
    <t>7.5</t>
  </si>
  <si>
    <t>Preenchimento de juntas de dilatação paredes na cor Branca, pisos na cor Preta com argamassa polimérica flexível de base acrilica impermeável de alta aderencia e impermeabilizante</t>
  </si>
  <si>
    <t>cj</t>
  </si>
  <si>
    <t>SUBTOTAL IMPERMEABILIZAÇÕES</t>
  </si>
  <si>
    <t>CAIXILHOS / VIDROS</t>
  </si>
  <si>
    <t>8.1</t>
  </si>
  <si>
    <t>Vidro antirreflexo, laminado, 10mm, fixado sobre estrutura (perfis superior e inferior) em aço inox, instalado inclinado, sem perfis intermediarios  - Modelo Camarote Arena da Fanavid - Visualização Bloco Ar</t>
  </si>
  <si>
    <t>8.2</t>
  </si>
  <si>
    <t>Fechamento em vidro - Modelo Arena, antirreflexo, autoportantes fixados sobre estrutura/ perfil no piso, com portas no mesmo material - prever controle de acesso, fixado em colunas metálicas revestidas em aço inox e faixa de sobrepor tambem em aço inox conforme projeto.</t>
  </si>
  <si>
    <t>8.3</t>
  </si>
  <si>
    <t>Vidro polarizado incolor acionado por interruptor. Nas dimensões 2.50 x 1.00 m</t>
  </si>
  <si>
    <t>8.4</t>
  </si>
  <si>
    <t>Vidro balistico laminado Nivel III-A, espessura de 21mm padrão espelhado na cor cinza com utilização de processo float glass.</t>
  </si>
  <si>
    <t>8.5</t>
  </si>
  <si>
    <t>Esquadrias de aço com pintura eletrostática na cor cinza médio, com módulos fixos e móveis de abertura tipo "maximar", dimensões conforme projeto, com vidro liso incolor com aplicação de película translucida.</t>
  </si>
  <si>
    <t>8.6</t>
  </si>
  <si>
    <t>Esquadrias de aço com pintura eletrostática na cor cinza médio, com módulos fixos e móveis de abertura tipo "maximar", dimensões conforme projeto, com vidro liso incolor.</t>
  </si>
  <si>
    <t>SUBTOTAL CAIXILHOS / VIDROS</t>
  </si>
  <si>
    <t>LOUÇAS E METAIS SANITÁRIOS</t>
  </si>
  <si>
    <t>9.1</t>
  </si>
  <si>
    <t>Bacia com caixa acoplada, com sistema de Dual Flux da Deca - modelo Aspen, na cor Branca, com assento modelo AR 75 - Branco. Acabamentos para registros da linha Aspen código 4900c35PQ</t>
  </si>
  <si>
    <t>9.2</t>
  </si>
  <si>
    <t>Mictorio modelo M 715 - Branco da Deca com sifão integrado, com valvula da linha Decamotic Eco Código 2572 C (cromado)</t>
  </si>
  <si>
    <t>9.3</t>
  </si>
  <si>
    <t>Torneira para lavatório tipo mesa, fechamento automático temporizado, bica alta DecaMatic Eco Cód. 1175C (Cromado) da Deca, com válvula da cuba Código 1602C (cromado)</t>
  </si>
  <si>
    <t>9.4</t>
  </si>
  <si>
    <t>Ducha higienica, modelo Aspen - código 1984 C 35 ACT, com registro gatilho Branco - com acabamento cromado código 4900C35 PQ - Deca</t>
  </si>
  <si>
    <t>9.5</t>
  </si>
  <si>
    <t>Torneira para Tanque e uso geral - código 1152 c 34 da Deca - Cromado tipo parede - acabamento código  4900C34PQ - Deca</t>
  </si>
  <si>
    <t>9.6</t>
  </si>
  <si>
    <t>Fornecimento e instalação de kit barras de apoio Linha conforto, código 2335 E BR e 2310 C da Deca ou similar. (sanitário PNE)</t>
  </si>
  <si>
    <t>9.7</t>
  </si>
  <si>
    <t>Bacia para sanitário deficiente convencional, linha Conforto P510  na cor branca, da Deca, assento Vogue Plus, descarga montana  de embutir - Linha clássica.</t>
  </si>
  <si>
    <t>9.8</t>
  </si>
  <si>
    <t>Válvula da descarga Hydra Eco 1 1/2 " - código 2565 C112 Cromado - Deca</t>
  </si>
  <si>
    <t>9.9</t>
  </si>
  <si>
    <t>Tanque médio com coluna, na cor branca código TQ.0317 - Deca</t>
  </si>
  <si>
    <t>9.10</t>
  </si>
  <si>
    <t>Ducha com aquecedor Cardal - antivandalismo</t>
  </si>
  <si>
    <t>9.11</t>
  </si>
  <si>
    <t>Fornecimento e instalação de espelho sem moldura colado no revestimento. (sanitários/vestiários)</t>
  </si>
  <si>
    <t>9.12</t>
  </si>
  <si>
    <t>Espelho articulado para banheiros PNE com inclinação de 10%</t>
  </si>
  <si>
    <t>m2</t>
  </si>
  <si>
    <t>9.13</t>
  </si>
  <si>
    <t>Lavatório modelo convencional, Linha Vogue plus L51 com coluna suspensa, cs1v, na cor branca.</t>
  </si>
  <si>
    <t>9.14</t>
  </si>
  <si>
    <t>Acionador para mictório com abertura e fechamento automaticos, sensor óptico regulavel, linha Decalux da Deca ou Draco</t>
  </si>
  <si>
    <t>9.15</t>
  </si>
  <si>
    <t>Cuba de semi encaixe, código L7300 na cor Branca,  da Deca.</t>
  </si>
  <si>
    <t>9.16</t>
  </si>
  <si>
    <t xml:space="preserve">Cuba de embutir oval, código L37 na cor Branca,  da Deca. </t>
  </si>
  <si>
    <t>9.17</t>
  </si>
  <si>
    <t>Cuba em aço inox 505x350 mm da Mekal - modelo CS.1</t>
  </si>
  <si>
    <t xml:space="preserve">Tanque de aço inox  para DML - 2º pav. </t>
  </si>
  <si>
    <t>Torneira de mesa bica alta - código 1195 c 50 da Deca</t>
  </si>
  <si>
    <t>SUBTOTAL LOUÇAS E METAIS SANITÁRIOS</t>
  </si>
  <si>
    <t xml:space="preserve"> DIVERSOS</t>
  </si>
  <si>
    <t>10.1</t>
  </si>
  <si>
    <t>10.2</t>
  </si>
  <si>
    <t>10.3</t>
  </si>
  <si>
    <t>10.4</t>
  </si>
  <si>
    <t>Acessorios para acessibilidade conforme NBR 9050:</t>
  </si>
  <si>
    <t>Placa confeccionada em galvalume 0,65mm branco com arte em impressão piezoelétrica UV nas dimensões 150x150mm. Fixação através de fita VHB 3M.</t>
  </si>
  <si>
    <t>Placa confeccionada em acrílico branco 2mm com texto em ABS preto 1mm, esferas brancas incrustadas nas dimensões 50x50mm. Fixação através de fita VHB 3M.</t>
  </si>
  <si>
    <t>Adesivo refletivo branco com esferas e texto em impressão piezoelétrica UV nas dimensões 100x27mm.</t>
  </si>
  <si>
    <t>Adesivo refletivo branco com esferas e texto em impressão piezoelétrica UV nas dimensões 50x27mm.</t>
  </si>
  <si>
    <t>Placa confeccionada em acrílico branco 2mm com texto em ABS preto 1mm, esferas brancas incrustadas. Fixação através de fita VHB 3M nas dimensões 200x100mm..</t>
  </si>
  <si>
    <t>Placa confeccionada em acrílico branco 2mm com texto em ABS preto 1mm, esferas brancas incrustadas nas dimensões 250x100mm. Fixação através de fita VHB 3M.</t>
  </si>
  <si>
    <t>Placa confeccionada em alumínio natural 0,60mm com arte em impressão piezoelétrica UV e pontos braille puncionados nas dimensões 350x390mm. Fixação através de fita VHB 3M.</t>
  </si>
  <si>
    <t>Sinalização Tátil de corrimão Ø 1 1/2" em pvc liso Cor - Preto</t>
  </si>
  <si>
    <t>Mapa tátil em acrílico branco 3mm com arte em impressão piezoelétrica UV nas dimensões 600x400mm e texto em ABS com face na cor. Suporte em alumínio pintado na cor.</t>
  </si>
  <si>
    <t>Piso Tátil de AlertaEm termoplástico de engenharia de alto desepenho, antiderrapante e de alta durabilidade.Fixação atráves de cola diretamente no piso.Cor conforme especificação do cliente/obra. Chumbamento químico bi componente.</t>
  </si>
  <si>
    <t>m</t>
  </si>
  <si>
    <t>Piso Tátil DirecionalEm termoplástico de engenharia de alto desepenho, antiderrapante e de alta durabilidade.Fixação atráves de cola diretamente no piso.Cor conforme especificação do cliente/obra. Chumbamento químico bi componente.</t>
  </si>
  <si>
    <t>Adesivo antiderrapante fotoluminescente nas dimensões 70x30mm.</t>
  </si>
  <si>
    <t xml:space="preserve">Sistema de fechamento frontal corredores frios do DC Data Center Completo fornecimento </t>
  </si>
  <si>
    <t>Telhamento, calha e rufo para cabine primária</t>
  </si>
  <si>
    <t>um</t>
  </si>
  <si>
    <t xml:space="preserve"> Vergas e contra vergas em concreto armado</t>
  </si>
  <si>
    <t>m³</t>
  </si>
  <si>
    <t>Caçamba  para retirada de entulho com descarte controlado</t>
  </si>
  <si>
    <t>SUBTOTAL DIVERSOS</t>
  </si>
  <si>
    <t>TOTAL ARQUITETURA</t>
  </si>
  <si>
    <t>II</t>
  </si>
  <si>
    <t>PAISAGISMO</t>
  </si>
  <si>
    <t>Ophiopogon japonicus anã, conforme projeto: 432-PSM-EX-01GE-GER</t>
  </si>
  <si>
    <t>Zoysia japonica, conforme projeto: 432-PSM-EX-01GE-GER</t>
  </si>
  <si>
    <t>Hedera helix 'variegata', conforme projeto: 432-PSM-EX-01GE-GER</t>
  </si>
  <si>
    <t>Phormium tenax, conforme projeto: 432-PSM-EX-01GE-GER</t>
  </si>
  <si>
    <t>un.</t>
  </si>
  <si>
    <t>Raphis excelsa, conforme projeto: 432-PSM-EX-01GE-GER</t>
  </si>
  <si>
    <t>Dietes bicolor, conforme projeto: 432-PSM-EX-01GE-GER</t>
  </si>
  <si>
    <t>Dypsis decaryi, conforme projeto: 432-PSM-EX-01GE-GER</t>
  </si>
  <si>
    <t>Cycas revoluta, conforme projeto: 432-PSM-EX-01GE-GER</t>
  </si>
  <si>
    <t>Butia capitata, conforme projeto: 432-PSM-EX-01GE-GER</t>
  </si>
  <si>
    <t>SUBTOTAL PAISAGISMO</t>
  </si>
  <si>
    <t>III</t>
  </si>
  <si>
    <t>TERRAPLANAGEM</t>
  </si>
  <si>
    <t>Preparo do terreno:</t>
  </si>
  <si>
    <t>Limpeza mecanizada de terreno, inclusive retirada de arvores</t>
  </si>
  <si>
    <t>Preparo do solo (incluso compactação e concreto magro) para subsolo</t>
  </si>
  <si>
    <t xml:space="preserve">Carga mecânizada em caminhão </t>
  </si>
  <si>
    <t>Transporte e descarga de material proveniente da limpeza mecanizada - e = 20 cm - distancia média de 20km</t>
  </si>
  <si>
    <t>m³.km</t>
  </si>
  <si>
    <t>Escavações e aterros:</t>
  </si>
  <si>
    <t>Escavacao, carga e transporte de material de 1a categoria, caminho de servico leito natural, com escavadeira hidraulica e caminhao basculante 6 m³, dmt 50 ate 200 m</t>
  </si>
  <si>
    <t>Transporte e descarga de material proveniente da escavação - distancia média de 20km</t>
  </si>
  <si>
    <t>Aterro mecanizado compactado c/emprestimo</t>
  </si>
  <si>
    <t>SUBTOTAL TERRAPLANAGEM</t>
  </si>
  <si>
    <t>IV</t>
  </si>
  <si>
    <t>ESTRUTURA DE CONCRETO</t>
  </si>
  <si>
    <t>Aço CA-50:</t>
  </si>
  <si>
    <t>Ø6,3mm</t>
  </si>
  <si>
    <t>Ø8mm</t>
  </si>
  <si>
    <t>Ø10mm</t>
  </si>
  <si>
    <t>Ø12,5mm</t>
  </si>
  <si>
    <t>Ø16mm</t>
  </si>
  <si>
    <t>Ø20mm</t>
  </si>
  <si>
    <t>SUBTOTAL AÇO CA-50</t>
  </si>
  <si>
    <t>Aço CA-60:</t>
  </si>
  <si>
    <t>Ø5mm</t>
  </si>
  <si>
    <t>SUBTOTAL AÇO CA-60</t>
  </si>
  <si>
    <t>Forma:</t>
  </si>
  <si>
    <t xml:space="preserve">Forma de madeira - incluso fabricação, montagem e desmontagem </t>
  </si>
  <si>
    <t>SUBTOTAL FORMA</t>
  </si>
  <si>
    <t>Concreto:</t>
  </si>
  <si>
    <t xml:space="preserve">Concreto Usinado 40MPa </t>
  </si>
  <si>
    <t>Transporte, lançamento, adensamento e acabamento do concreto em estrutura</t>
  </si>
  <si>
    <t>SUBTOTAL CONCRETO</t>
  </si>
  <si>
    <t>TOTAL ESTRUTURA DE CONCRETO</t>
  </si>
  <si>
    <t>V</t>
  </si>
  <si>
    <t>FUNDAÇÃO E CONTENÇÕES</t>
  </si>
  <si>
    <t>Fundação:</t>
  </si>
  <si>
    <t>Fornecimento de perfis metálicos W 250 x 38,5</t>
  </si>
  <si>
    <t>Fornecimento de perfis metálicos W 310 x 52,0</t>
  </si>
  <si>
    <t>Fornecimento de perfis metálicos HP 310 x 125,0</t>
  </si>
  <si>
    <t>Cravação de perfis metálicos W 250 x 38,5</t>
  </si>
  <si>
    <t>Cravação de perfis metálicos W 310 x 52,0</t>
  </si>
  <si>
    <t>Cravação de perfis metálicos HP 310 x 125,0</t>
  </si>
  <si>
    <t xml:space="preserve">Corte de perfis metálicos </t>
  </si>
  <si>
    <t xml:space="preserve">Emenda de perfis metálicos </t>
  </si>
  <si>
    <t>Instalação de chapa de apoio do bloco nos perfis - 50x50x2,54mm</t>
  </si>
  <si>
    <t>Mobilização de desmobilização de equipamento de cravação</t>
  </si>
  <si>
    <t>Muro de arrimo junto a cabine primaria</t>
  </si>
  <si>
    <t xml:space="preserve">Acerto e apiloamento do terreno e lastro de brita </t>
  </si>
  <si>
    <t>Contenções (reservatório de amortização 1):</t>
  </si>
  <si>
    <t>Corte de perfis metálicos W 250 x 38,5</t>
  </si>
  <si>
    <t>Soldas de perfis metálicos W 250 x 38,5</t>
  </si>
  <si>
    <t>Fornecimento de painéis para cortina (laje treliçada dupla)</t>
  </si>
  <si>
    <t>Concreto para preenchimento dos paineis (brita 0) - sem perdas</t>
  </si>
  <si>
    <t>Movimento de terra (medido no corte)</t>
  </si>
  <si>
    <t>TOTAL FUNDAÇÃO E CONTENÇÕES</t>
  </si>
  <si>
    <t>VI</t>
  </si>
  <si>
    <t>INSTALAÇÕES ELÉTRICAS</t>
  </si>
  <si>
    <t>Painéis de média tensão.</t>
  </si>
  <si>
    <t>Painel de média tensão PGMTG-EE1 conforme diagrama unifilar (432-ELE-EX-01DC-DMT)</t>
  </si>
  <si>
    <t>unid</t>
  </si>
  <si>
    <t>Painel de média tensão PGMTG-EE2 conforme diagrama unifilar (432-ELE-EX-01DC-DMT)</t>
  </si>
  <si>
    <t>Painel de média tensão ( PMT-1 ),  conforme diagrama unifilar (432-ELE-EX-01DC-DMT).</t>
  </si>
  <si>
    <t>Painel de média tensão ( PMT-2 ),  conforme diagrama unifilar  ( 432-ELE-EX-01DC-DMT).</t>
  </si>
  <si>
    <t xml:space="preserve">Transformador  (VN) - 2,0 MVA, (13.8 / 0,48kV) conforme especificação tecnica e diagrama unifilar (432-ELE-EX-01DC-DMT). </t>
  </si>
  <si>
    <t>SUBTOTAL PAINÉIS DE MÉDIA TENSÃO</t>
  </si>
  <si>
    <t>Painéis/Quadros de baixa tensão.</t>
  </si>
  <si>
    <t>QG-1   Conforme diagrama unifilar de baixa tensãode baixa tensão( 432-ELE-EX-04DC-DBT).</t>
  </si>
  <si>
    <t>QG-2   Conforme diagrama unifilar de baixa tensão( 432-ELE-EX-04DC-DBT).</t>
  </si>
  <si>
    <t>QG-3   Conforme diagrama unifilar de baixa tensão( 432-ELE-EX-04DC-DBT).</t>
  </si>
  <si>
    <t>QGBT 1 e 2,  Conforme diagrama unifilar de baixa tensão( 432-ELE-EX-04DC-DBT).</t>
  </si>
  <si>
    <t>QD-UPS-SG , Conforme diagrama unifilar  ( 432-ELE-EX-04DC-DBT).</t>
  </si>
  <si>
    <t>QBM-1A e 2B , Conforme diagrama unifilar  ( 432-ELE-EX-04DC-DBT).</t>
  </si>
  <si>
    <t>QF-VE-1A e 2B , Conforme diagrama unifilar  ( 432-ELE-EX-04DC-DBT).</t>
  </si>
  <si>
    <t>QF-AC-1  e 2, Conforme diagrama unifilar  ( 432-ELE-EX-04DC-DBT).</t>
  </si>
  <si>
    <t>QFE-INR.1 e 2, Conforme diagrama unifilar  ( 432-ELE-EX-04DC-DBT).</t>
  </si>
  <si>
    <t>QF-CAG1, CAG2 e CAG3, Conforme diagrama unifilar  ( 432-ELE-EX-04DC-DBT).</t>
  </si>
  <si>
    <t>QSG, Conforme diagrama unifilar  ( 432-ELE-EX-04DC-DBT).</t>
  </si>
  <si>
    <t>QDG-INC , Conforme diagrama unifilar ( 432-ELE-EX-04DC-DBT).</t>
  </si>
  <si>
    <t>QF-B.INC , Conforme diagrama unifilar (432-ELE-EX-08DC-DGB).</t>
  </si>
  <si>
    <t>QF-AC-1P , Conforme diagrama unifilar (432-ELE-EX-08DC-DGB).</t>
  </si>
  <si>
    <t>QF-AC-2P , Conforme diagrama unifilar (432-ELE-EX-08DC-DGB).</t>
  </si>
  <si>
    <t>QF-ELEV  , Conforme diagrama unifilar (432-ELE-EX-08DC-DGB).</t>
  </si>
  <si>
    <t>QF-REU , Conforme diagrama unifilar  (432-ELE-EX-08DC-DGB).</t>
  </si>
  <si>
    <t>QF-PRES , Conforme diagrama unifilar  (432-ELE-EX-08DC-DGB).</t>
  </si>
  <si>
    <t>QF-RES , Conforme diagrama unifilar  (432-ELE-EX-08DC-DGB).</t>
  </si>
  <si>
    <t>QC-VE-PVT-01/02/03/04 , Conforme diagrama unifilar  (432-ELE-EX-08DC-DGB).</t>
  </si>
  <si>
    <t>QF-VE-SE1 e 2, Conforme diagrama unifilar  (432-ELE-EX-08DC-DGB).</t>
  </si>
  <si>
    <t>QF-VE-GMG1/2/3, Conforme diagrama unifilar  (432-ELE-EX-08DC-DGB).</t>
  </si>
  <si>
    <t>QLT-TER , Conforme diagrama trifilar (432-ELE-EX-07DC-DTE).</t>
  </si>
  <si>
    <t>QLT-DC , Conforme diagrama trifilar (432-ELE-EX-07DC-DTE).</t>
  </si>
  <si>
    <t>QLT-EXT , Conforme diagrama trifilar (432-ELE-EX-07DC-DTE).</t>
  </si>
  <si>
    <t>QLT-PORT , Conforme diagrama trifilar (432-ELE-EX-07DC-DTE).</t>
  </si>
  <si>
    <t>QLT-VEST , Conforme diagrama trifilar (432-ELE-EX-07DC-DTE).</t>
  </si>
  <si>
    <t>QLT-1PV , Conforme diagrama trifilar (432-ELE-EX-07DC-DTE).</t>
  </si>
  <si>
    <t>QLT-2PV , Conforme diagrama trifilar (432-ELE-EX-07DC-DTE).</t>
  </si>
  <si>
    <t>QLT-PVT , Conforme diagrama trifilar (432-ELE-EX-07DC-DTE).</t>
  </si>
  <si>
    <t>QTE-TER, Conforme diagrama trifilar (432-ELE-EX-07DC-DTE).</t>
  </si>
  <si>
    <t>QTE-1PV, Conforme diagrama trifilar (432-ELE-EX-07DC-DTE).</t>
  </si>
  <si>
    <t>QTE-2PV, Conforme diagrama trifilar (432-ELE-EX-07DC-DTE).</t>
  </si>
  <si>
    <t>QF-AUX.01 , Conforme diagrama unifilar (432-ELE-EX-05DC-DSA).</t>
  </si>
  <si>
    <t>QF-AUX.02 , Conforme diagrama unifilar ( 432-ELE-EX-05DC-DSA).</t>
  </si>
  <si>
    <t>QDSA-TER , Conforme diagrama unifilar (432-ELE-EX-05DC-DSA).</t>
  </si>
  <si>
    <t>QDSA-1PV , Conforme diagrama unifilar ( 432-ELE-EX-05DC-DSA).</t>
  </si>
  <si>
    <t>QDSA-2PV , Conforme diagrama unifilar (432-ELE-EX-05DC-DSA).</t>
  </si>
  <si>
    <t>QDSA-PVT , Conforme diagrama unifilar ( 432-ELE-EX-05DC-DSA).</t>
  </si>
  <si>
    <t>PSC-POR , Conforme diagrama unifilar (432-ELE-EX-07DC-DTE).</t>
  </si>
  <si>
    <t>SUBTOTAL PAINÉIS/QUADROS DE BAIXA TENSÃO</t>
  </si>
  <si>
    <t>Equipamentos de baixa tensão.</t>
  </si>
  <si>
    <t>UPS (300kVA), Conforme especificações técnicas do projeto.</t>
  </si>
  <si>
    <t>UPS de 100 KVA/90KW, 60HZ , Ø3, True On-Line, 380Vac (3F+T)</t>
  </si>
  <si>
    <t>ATS de 3000 A Transição fechada, com By Pass - Ø3, 380  - Asco ou Similar</t>
  </si>
  <si>
    <t>ATS-CAG1, CAG2, CAG3 e QSG, 400A transição aberta, conforme diagrama unifilar de baixa tensão ( 432-ELE-EX-04DC-DBT).</t>
  </si>
  <si>
    <t>ATS de 30 A Transição aberta, sem By Pass - Ø3, 380 V  - Asco ou Similar</t>
  </si>
  <si>
    <t>PDU de 300 KVA 480/208 -120 V - 126 Polos , com sistema de monitoramento individual dos disjuntores Liebert ou Similar</t>
  </si>
  <si>
    <t>STS-AUX.1 (Chave de transferência estática) de 100A, Ø 380 V Conforme diagrama unifilar  ( 432-ELE-EX-04DC-DBT). Liebert ou Similar</t>
  </si>
  <si>
    <t xml:space="preserve">Autotransformador - 300kVA  , (480 / 380V ) </t>
  </si>
  <si>
    <t>Retificador 125Vcc - 50A + Banco de baterias para 6 horas de autonomia + QDCC (1A e 2B)</t>
  </si>
  <si>
    <t>Conjunto para identificações, miudesas.</t>
  </si>
  <si>
    <t>SUBTOTAL EQUIPAMENTOS DE BAIXA TENSÃO</t>
  </si>
  <si>
    <t>Alimentadores - média tensão.</t>
  </si>
  <si>
    <t>Cabo de cobre - EPR 105ºC  , classe 12/20kv nas bitolas:</t>
  </si>
  <si>
    <t>#95mm²</t>
  </si>
  <si>
    <t>#50mm²</t>
  </si>
  <si>
    <t>4.4</t>
  </si>
  <si>
    <t>#25mm²</t>
  </si>
  <si>
    <t>Kit mufla para uso interno</t>
  </si>
  <si>
    <t>Conjunto para suportes e fixações</t>
  </si>
  <si>
    <t>SUBTOTAL ALIMENTADORES - MÉDIA TENSÃO</t>
  </si>
  <si>
    <t>Barramento blindado de baixa tensão, 0,6/1kV - IP-31.</t>
  </si>
  <si>
    <t>Barramento blindado, material condutor de alumínio, corrente nominal 1600A, 3F+N+T - grau de proteção IP31.</t>
  </si>
  <si>
    <t>5.1.1</t>
  </si>
  <si>
    <t>Trecho reto 1m</t>
  </si>
  <si>
    <t>5.1.2</t>
  </si>
  <si>
    <t>Trecho reto 2m</t>
  </si>
  <si>
    <t>5.1.3</t>
  </si>
  <si>
    <t>Trecho reto 3m</t>
  </si>
  <si>
    <t>5.1.4</t>
  </si>
  <si>
    <t>Cotovelo vertical</t>
  </si>
  <si>
    <t>5.1.5</t>
  </si>
  <si>
    <t>Cotovelo horizontal</t>
  </si>
  <si>
    <t>5.1.6</t>
  </si>
  <si>
    <t>Flange de acoplamento - Painel</t>
  </si>
  <si>
    <t>5.1.7</t>
  </si>
  <si>
    <t>Flange de acoplamento - GMG</t>
  </si>
  <si>
    <t>SUBTOTAL BARRAMENTO BLINDADO DE BAIXA TENSÃO</t>
  </si>
  <si>
    <t>Alimentadores - baixa tensão.</t>
  </si>
  <si>
    <t>Cabo de cobre - EPR 90ºC - LS0H , classe de isolação  0,6/1kV, nas bitolas:</t>
  </si>
  <si>
    <t>#240mm²</t>
  </si>
  <si>
    <t>#185mm²</t>
  </si>
  <si>
    <t>6.1.3</t>
  </si>
  <si>
    <t>#150mm²</t>
  </si>
  <si>
    <t>#120mm²</t>
  </si>
  <si>
    <t>#70mm²</t>
  </si>
  <si>
    <t>#35mm²</t>
  </si>
  <si>
    <t>#16mm²</t>
  </si>
  <si>
    <t>#10mm²</t>
  </si>
  <si>
    <t>#6mm²</t>
  </si>
  <si>
    <t>#4mm²</t>
  </si>
  <si>
    <t>#2,5mm²</t>
  </si>
  <si>
    <t>#3x2,5mm² - tripolar - 0,6/1kV</t>
  </si>
  <si>
    <t># 3x6mm² - tripolar - 0,6/1kV</t>
  </si>
  <si>
    <t># 4x6mm² - tetrapolar - 0,6/1kV</t>
  </si>
  <si>
    <t>Cabo de cobre - PVC 70ºC , classe de isolação  750V, nas bitolas:</t>
  </si>
  <si>
    <t>Cabo PP 2x1,5mm²</t>
  </si>
  <si>
    <t>Cabo PP 3x1,5mm²</t>
  </si>
  <si>
    <t>6.2.3</t>
  </si>
  <si>
    <t>Cabo PP 3x2,5mm²</t>
  </si>
  <si>
    <t>6.2.4</t>
  </si>
  <si>
    <t xml:space="preserve">#2,5mm² </t>
  </si>
  <si>
    <t>6.2.5</t>
  </si>
  <si>
    <t xml:space="preserve">#4,0mm² </t>
  </si>
  <si>
    <t>6.2.6</t>
  </si>
  <si>
    <t>#6,0mm²</t>
  </si>
  <si>
    <t>Cabo de cobre - PVC 70ºC , classe de isolação 0,6/1kV, nas bitolas:</t>
  </si>
  <si>
    <t>6.4</t>
  </si>
  <si>
    <t>Terminal a compressão para cabos de cobre, furo simples, nas bitolas:</t>
  </si>
  <si>
    <t>6.4.1</t>
  </si>
  <si>
    <t>Conjunto para conectores, identificações dos circuitos e miudesas.</t>
  </si>
  <si>
    <t>SUBTOTAL ALIMENTADORES - BAIXA TENSÃO</t>
  </si>
  <si>
    <t>Infra estrutura para distribuição de energia</t>
  </si>
  <si>
    <t>Eletroduto de aço galvanizado 3/4"</t>
  </si>
  <si>
    <t>7.1.2</t>
  </si>
  <si>
    <t>Condulete L Ø 3/4"</t>
  </si>
  <si>
    <t>pç</t>
  </si>
  <si>
    <t>7.1.3</t>
  </si>
  <si>
    <t>Eletroduto de aço galvanizado 1"</t>
  </si>
  <si>
    <t>7.2.1</t>
  </si>
  <si>
    <t>Condulete L Ø 1"</t>
  </si>
  <si>
    <t>7.2.2</t>
  </si>
  <si>
    <t>Condulete C Ø 1"</t>
  </si>
  <si>
    <t>7.2.3</t>
  </si>
  <si>
    <t>Condulete E Ø 1"</t>
  </si>
  <si>
    <t>7.2.4</t>
  </si>
  <si>
    <t>Condulete T Ø 1"</t>
  </si>
  <si>
    <t>Eletroduto de aço galvanizado 1.1/2"</t>
  </si>
  <si>
    <t>7.3.1</t>
  </si>
  <si>
    <t>Condulete L Ø 1.1/2"</t>
  </si>
  <si>
    <t>7.3.2</t>
  </si>
  <si>
    <t>Condulete T Ø 1.1/2"</t>
  </si>
  <si>
    <t>Eletroduto de aço galvanizado 3"</t>
  </si>
  <si>
    <t>Eletroduto de aço galvanizado 4"</t>
  </si>
  <si>
    <t>7.6</t>
  </si>
  <si>
    <t>Eletrocalha lisa em aço galvanizado 200x100mm</t>
  </si>
  <si>
    <t>7.6.1</t>
  </si>
  <si>
    <t>Curva horizontal 90º 200x100mm</t>
  </si>
  <si>
    <t>7.6.2</t>
  </si>
  <si>
    <t>Tê horizontal 90º 200x100mm</t>
  </si>
  <si>
    <t>7.6.3</t>
  </si>
  <si>
    <t>Tê vertical 90º subida e descida 200x100mm</t>
  </si>
  <si>
    <t>7.6.4</t>
  </si>
  <si>
    <t>Curva vertical 90º  interna 200x100mm</t>
  </si>
  <si>
    <t>7.7</t>
  </si>
  <si>
    <t>Eletrocalha perfurada em aço galvanizado 200x100mm</t>
  </si>
  <si>
    <t>7.7.1</t>
  </si>
  <si>
    <t>7.7.2</t>
  </si>
  <si>
    <t>7.7.3</t>
  </si>
  <si>
    <t>7.7.4</t>
  </si>
  <si>
    <t>Redução à direita de 200 para 100mm</t>
  </si>
  <si>
    <t>7.7.5</t>
  </si>
  <si>
    <t>Redução à esquerda de 200 para 100mm</t>
  </si>
  <si>
    <t>7.8</t>
  </si>
  <si>
    <t>Eletrocalha perfurada em aço galvanizado 100x100mm</t>
  </si>
  <si>
    <t>7.8.1</t>
  </si>
  <si>
    <t>Curva horizontal 90º 100x100mm</t>
  </si>
  <si>
    <t>7.8.2</t>
  </si>
  <si>
    <t>Tê vertical 90º subida e descida 100x100mm</t>
  </si>
  <si>
    <t>Eletrocalha perfurada em aço galvanizado 50x50mm</t>
  </si>
  <si>
    <t>Curva horizontal 90º 50x50mm</t>
  </si>
  <si>
    <t>Tê horizontal 90º 50x50mm</t>
  </si>
  <si>
    <t>Eletrocalha aramada em aço galvanizado 500x100mm</t>
  </si>
  <si>
    <t>Curva horizontal 90º 500x100mm</t>
  </si>
  <si>
    <t xml:space="preserve">Redução à direita 500x100mm </t>
  </si>
  <si>
    <t>Redução à esquerda 500x100mm</t>
  </si>
  <si>
    <t>Eletrocalha aramada em aço galvanizado 400x100mm</t>
  </si>
  <si>
    <t>Redução à esquerda 400x100mm</t>
  </si>
  <si>
    <t>Redução centralizada 400x100mm</t>
  </si>
  <si>
    <t>Eletrocalha aramada em aço galvanizado 300x100mm</t>
  </si>
  <si>
    <t>Redução à direita 300x100mm</t>
  </si>
  <si>
    <t>Redução à esquerda 300x100mm</t>
  </si>
  <si>
    <t>Eletrocalha aramada em aço galvanizado 200x100mm</t>
  </si>
  <si>
    <t>Redução à esquerda 200x100mm</t>
  </si>
  <si>
    <t>Redução centralizada 200x100mm</t>
  </si>
  <si>
    <t>Eletrocalha aramada em aço galvanizado 100x100mm</t>
  </si>
  <si>
    <t>Tê horizontal 90º 100x100mm</t>
  </si>
  <si>
    <t>Leito para cabos em aço galvanizado 600x100mm</t>
  </si>
  <si>
    <t>Curva horizontal 90º p/ leito para cabos em aço galvanizado 600x100mm</t>
  </si>
  <si>
    <t>Curva vertical 90º  interna p/ leito para cabos em aço galvanizado 600x100mm</t>
  </si>
  <si>
    <t>Curva vertical 90º externa p/ leito para cabos em aço galvanizado 600x100mm</t>
  </si>
  <si>
    <t>Eletrocalha com tampa de aço galvanizado tipo pesado 300X100mm</t>
  </si>
  <si>
    <t>Tê horizontal 90º 300X100mm</t>
  </si>
  <si>
    <t>Redução à direita de 300 para 200mm</t>
  </si>
  <si>
    <t>Redução à esquerda de 300 para 200mm</t>
  </si>
  <si>
    <t>Redução à direita de 300 para 100mm</t>
  </si>
  <si>
    <t>Eletrocalha com tampa de aço galvanizado tipo pesado 200X100mm</t>
  </si>
  <si>
    <t>Curva horizontal 90º  200x100mm</t>
  </si>
  <si>
    <t>Tê horizontal 90º  200x100mm</t>
  </si>
  <si>
    <t>Eletrocalha com tampa de aço galvanizado tipo pesado 100X100mm</t>
  </si>
  <si>
    <t>Banco de Dutos</t>
  </si>
  <si>
    <t>Envelope de concreto</t>
  </si>
  <si>
    <t>Eletroduto flexível conrrugado de Ø4"</t>
  </si>
  <si>
    <t>Caixa de passagem de concreto, com tampa de aço quadrada articulada</t>
  </si>
  <si>
    <t>Tampão de PEAD rosqueável de Ø4"</t>
  </si>
  <si>
    <t>Caixas de passagem para distribuição geral</t>
  </si>
  <si>
    <t xml:space="preserve">Caixa de passagem metálica, com dispositivo para lacre dim. 20x20x20cm </t>
  </si>
  <si>
    <t xml:space="preserve">Caixa de passagem em PVC enterrada - dim:20x20x30cm </t>
  </si>
  <si>
    <t>Caixa de passagem em tubo de PVC 150mm com cap's</t>
  </si>
  <si>
    <t>Eletrodutos para distribuição geral</t>
  </si>
  <si>
    <t>Eletroduto flexível Ø3/4"</t>
  </si>
  <si>
    <t>Eletroduto flexível Ø1"</t>
  </si>
  <si>
    <t>Eletroduto flexível Ø1.1/4"</t>
  </si>
  <si>
    <t>SUBTOTAL INFRAESTRUTURA PARA DISTRIBUIÇÃO DE ENERGIA</t>
  </si>
  <si>
    <t>Iluminação e Tomadas</t>
  </si>
  <si>
    <t>Interruptor bipolar simples.</t>
  </si>
  <si>
    <t>Interruptor bipolar simples em condulete.</t>
  </si>
  <si>
    <t>Interruptor bipolar paralelo.</t>
  </si>
  <si>
    <t>Interruptor intermediario.</t>
  </si>
  <si>
    <t xml:space="preserve">Sensor de fotocélula </t>
  </si>
  <si>
    <t>Sensor de presença / Movimento no teto</t>
  </si>
  <si>
    <t>8.7</t>
  </si>
  <si>
    <t>Perfilado perfurado 38x38 mm</t>
  </si>
  <si>
    <t>8.8</t>
  </si>
  <si>
    <t>Eletrocalha perfurada 50x50 mm</t>
  </si>
  <si>
    <t>8.9</t>
  </si>
  <si>
    <t>X para Eletrocalha perfurada 50x50 mm</t>
  </si>
  <si>
    <t>8.10</t>
  </si>
  <si>
    <t>Redução para Eletrocalha perfurada de 100x100mm para 50x50 mm</t>
  </si>
  <si>
    <t>8.11</t>
  </si>
  <si>
    <t>Curva horizontal 90º Eletrocalha perfurada 50x50 mm</t>
  </si>
  <si>
    <t>8.12</t>
  </si>
  <si>
    <t>Curva vertical 90º - descida e subida Eletrocalha perfurada 50x50 mm</t>
  </si>
  <si>
    <t>8.13</t>
  </si>
  <si>
    <t>X Eletrocalha perfurada 50x50 mm</t>
  </si>
  <si>
    <t>8.14</t>
  </si>
  <si>
    <t>T Eletrocalha perfurada 50x50 mm</t>
  </si>
  <si>
    <t>8.15</t>
  </si>
  <si>
    <t>Eletrocalha perfurada 100x100 mm</t>
  </si>
  <si>
    <t>8.16</t>
  </si>
  <si>
    <t>T Eletrocalha perfurada 100x100 mm</t>
  </si>
  <si>
    <t>8.17</t>
  </si>
  <si>
    <t>Curva horizontal 90º Eletrocalha perfurada 100x100 mm</t>
  </si>
  <si>
    <t>8.18</t>
  </si>
  <si>
    <t>Curva vertical 90º - descida/Subida Eletrocalha perfurada 100x100 mm</t>
  </si>
  <si>
    <t>8.19</t>
  </si>
  <si>
    <t>Sapata para perfilado</t>
  </si>
  <si>
    <t>8.20</t>
  </si>
  <si>
    <t>Junção para perfilado tipo L</t>
  </si>
  <si>
    <t>8.21</t>
  </si>
  <si>
    <t>Junção para perfilado tipo T</t>
  </si>
  <si>
    <t>8.22</t>
  </si>
  <si>
    <t>Junção para perfilado tipo X</t>
  </si>
  <si>
    <t>8.23</t>
  </si>
  <si>
    <t>saida lateral para eletroduto Ø3/4''</t>
  </si>
  <si>
    <t>8.24</t>
  </si>
  <si>
    <t>Luminaria blindada para elevador</t>
  </si>
  <si>
    <t>8.25</t>
  </si>
  <si>
    <t xml:space="preserve">Luminária autônoma de emergencia 220V c/ Inscrição de saida com duas lampadas 9w. </t>
  </si>
  <si>
    <t>8.26</t>
  </si>
  <si>
    <t>Tomada Simples padrão brasileiro 2P+T, 220V  / 10A, conforme ABNT, completa.</t>
  </si>
  <si>
    <t>8.27</t>
  </si>
  <si>
    <t>Tomada Simples em condulete  padrão brasileiro 2P+T, 220V  / 10A, conforme ABNT, completa.</t>
  </si>
  <si>
    <t>8.28</t>
  </si>
  <si>
    <t>Tomada de piso para escritório padrão brasileiro 2P+T, 220V  / 10A, conforme ABNT, completa.</t>
  </si>
  <si>
    <t>8.29</t>
  </si>
  <si>
    <t xml:space="preserve">Conjunto para suportes e fixações </t>
  </si>
  <si>
    <t>8.30</t>
  </si>
  <si>
    <t>Réguas para Rack:</t>
  </si>
  <si>
    <t>Régua para 12 tomadas 2P + T - 16A - sem medição, conforme especificação técnica</t>
  </si>
  <si>
    <t>8.31</t>
  </si>
  <si>
    <t>Tomadas para Rack:</t>
  </si>
  <si>
    <t>Conjunto tomada de saida lateral com plug de sobrepor, autotravante 32A - 220V  3 Polos  (F+N+T) . Ref. Steck</t>
  </si>
  <si>
    <t>Conjunto tomada de saida lateral com plug de sobrepor, autotravante 32A - 220V  4 Polos (3F+T) . Ref. Steck</t>
  </si>
  <si>
    <t>Conjunto tomada de saida lateral com plug de sobrepor, autotravante 32A - 220V  5 Polos  (3F+N+T) . Ref. Steck</t>
  </si>
  <si>
    <t>8.32</t>
  </si>
  <si>
    <t>Luminária de embutir em forro de gesso ou modulado. Corpo alumínio injetado com acabamento em pintura na cor branca. Difusor recuado em acrílico translúcido. Dissipador de calor em alumínio injetado na cor titânio. (LED 23W / cor 4000K) - cód. Ref. IQ-SKY-E MC da Itaim</t>
  </si>
  <si>
    <t>8.33</t>
  </si>
  <si>
    <t>Projetor Itaim de sobrepor no piso. Corpo em alumínio injetado orientavel, com aletas de resfriamento. Refletor assimétrico em alumínio anodizado de alto brilho. Difusor em vidro temperado transparente. Possui alojamento para equipamento auxiliar. (1x HST / 150W) - cód. Ref. APIAY-A 8150.1A3 310 da Itaim</t>
  </si>
  <si>
    <t>8.34</t>
  </si>
  <si>
    <t>Luminária de embutir em parede tipo arandela h=1,60m, com foco orientável. Corpo em alumínio com pintura na cor titânio. (LED / cor branco quente / 35º / 3W) - cód. Ref. ASTRO L251.1AW 400 da Itaim</t>
  </si>
  <si>
    <t>8.35</t>
  </si>
  <si>
    <t>Luminária quadrada de embutir. Corpo em chapa de aço tratada com pintura eletrostática epóxi-pó na cor branca. Refletor interno em alumínio anodizado de alto brilho. Difusor em acrílico prismático transparente. (2x TC-D (EL) / 18W) - cód. Ref. BARTYRA 6964.2C6 1H0 da Itaim</t>
  </si>
  <si>
    <t>8.36</t>
  </si>
  <si>
    <t>Luminária retangular para poste tipo pétala. Corpo em chapa de aço tratada zincada com pintura eletrostática epóx-pó na cor preta. Refletor simétrico em alumínio anodizado. Difusor em vidro plano transparente temperado. Alojamento para equipamento auxiliar na própria luminária. Poste com h= 3,50 m. (1x HIE / 70W) - cód. Ref. CALCARIO P 8187.1e6 610 da Itaim</t>
  </si>
  <si>
    <t>8.37</t>
  </si>
  <si>
    <t>Luminária quadrada de embutir com 1 foco orientável. Corpo em chapa de aço tratada com pintura eletrostática epóxi-pó na cor branca. Refletor assimétrico em alumínio acetinado. (1x QT12 / 50W) - cód. Ref. CARUARU 1 6965.1B1 100 da Itaim</t>
  </si>
  <si>
    <t>8.38</t>
  </si>
  <si>
    <t>Luminária retangular de embutir tipo balizador h=1,90. Corpo em alumínio injetado com pintura eletrostática na cor branca. Difusor em vidro pleno temperado jateado. (1x TC-D 26W) - cód. Ref. CUAPARA 8164.1C3. 440 da Itaim</t>
  </si>
  <si>
    <t>8.39</t>
  </si>
  <si>
    <t>Luminária de sobrepor tipo espeto com foco orientável, para LEDs de 18W, com emissão de luz
na cor branco quente e facho de abertura 25º. Corpo em alumínio com acabamento em pintura eletrostática epóxi-pó na cor preta. Grau de proteção IP-65. Fluxo luminoso de 1050lm. - cód. Ref. LA03 18W da Itaim</t>
  </si>
  <si>
    <t>8.40</t>
  </si>
  <si>
    <t>Luminária de sobrepor tipo espeto com foco orientável, para LED de 8W, com emissão de luz
na cor branco quente 3000K e facho de abertura 25º. Corpo em alumínio com acabamento em pintura eletrostática nas cores preta, branca ou marrom. Difusor em acrílico transparente. Grau de Proteção IP-65. - cód. Ref. L0NM 8W da Itaim</t>
  </si>
  <si>
    <t>Luminária quadrada de embutir em forro de gesso ou modulado, barra de LED. Corpo em chapa de aço tratada com acabamento em pintura eletrostática na cor branca. Difusor em acrílico translúcido. (LED 39W / cor 4000k) - cód. Ref. MINOTAURO ME da Itaim</t>
  </si>
  <si>
    <t>Luminária de embutir em forro de gesso ou modulado para 2 lâmpadas fluorescentes tubulares de 28W. Corpo em chapa de aço tratada com acabamento em pintura eletrostática na cor branca. Refletor em alumínio anodizado de alto brilho.  (2x 28W - cód. Ref. IQ 2117 da Itaim</t>
  </si>
  <si>
    <t>Luminária de embutir em forro de gesso ou modulado com perfil "T" de aba 25mm. Corpo e refletor em chapa de aço tratada com pintura eletrostática epóxi-pó na cor branca. Possui defletor vazado com o mesmo acabamento, proporcionando iluminação indireta e difusa. Equipamento com porta-lâmpadas em policarbonato. (2x T26 / 18W) - cód. Ref. IQ 2593 da Itaim</t>
  </si>
  <si>
    <t>Luminária de sobrepor para 2 lâmpadas fluorescentes tubulares de 28W. Corpo em chapa de aço tratada com acabamento em pintura eletrostática na cor branca. Refletor em alumínio anodizado de alto brilho.  - cód. Ref. IQ 3117 da Itaim</t>
  </si>
  <si>
    <t>Luminária de sobrepor tipo arandela para iluminação indireta. Corpo em perfil de alumínio com acabamento em pintura eletrostática na cor branca. Difusor em acrílico prismático transparente ou translúcido. Alojamento do reator no próprio corpo.Equipada com porta-lâmpada antivibratório em policarbonato, com trava de segurança e proteção contra aquecimento nos contatos. - cód. Ref. IQ 3436 S 1X 28W da Itaim</t>
  </si>
  <si>
    <t>Luminária de sobrepor. Corpo em hapa de aço tratada com acabamento em pintura eletrostática epóxi-pó na cor branca. Refletor em alumínio anodizado de alto brilho (reflexão total de 86%). Equipada com porta-lâmpada antivibratório em policarbonato, com trava de segurança e proteção contra aquecimento nos contatos. (1x T16 / 28W) - cód. Ref. IQ 3837 da Itaim</t>
  </si>
  <si>
    <t>Luminária circular de embutir em parede h = 1.20m . Corpo em alumínio injetado com pintura na cor preta. Aro externo em alumínio com pintura na cor titânio. Difusor em vidro plano temperado jateado. Possui grau de proteção IP-66. (1x LED / cor branco quente / 1,2W) - cód. Ref. METEORO L255.1DW 740 da Itaim</t>
  </si>
  <si>
    <t>Luminária retangular de embutir tipo balizador. Corpo e grade frontal em alumínio injetado com pintura eletrostática epóxi-pó na cor branca. Difusor em vidro plano temperado jateado. h=1,60m - (1x TC-D / 26W) - cód. Ref. PIROPO 8041.1C3 440 da Itaim</t>
  </si>
  <si>
    <t>Luminária circular de embutir com 1 foco orbital (giro 360º). Aba e aro em alumínio injetado com acabamento em pintura eletrostática na cor branca. Antiofuscante em plástico injetado preto. Com lâmpada de LED com dissipador em alumínio injetado na cor preta. Óptico em acrílico transparente com lentes em diferentes ângulos (LED 9W / cor 3000K) - cód. Ref. PANDORA 1C
COM ALIFA 9W da Itaim</t>
  </si>
  <si>
    <t>Luminária circular de embutir com foco orbital (360º). Corpo e aro em alumínio injetado com pintura na cor titânio. Centro recuado e aro anti-ofuscante na cor preta. (6x LED / cor branco quente / 24º / 3W) - cód. Ref. SATURNO 6 L084.1MW 100 da Itaim</t>
  </si>
  <si>
    <t>Luminária de sobrepor tipo arandela, para 1 lâmpada fluorescente compacta eletrônica de 20W. Corpo  e grade frontal de proteção em alumínio fundido com acabamento em pintura eletrostática epóxi-pó na cor branca. Difusor em vidro transparente frisado. h=1.90m - cód. Ref. TATU da Itaim</t>
  </si>
  <si>
    <t>Luminária quadrada de embutir com 1 foco orientável. Corpo em chapa de aço tratada com pintura eletrostática epóxi-pó na cor branca. Refletor assimétrico em alumínio acetinado. (1x HI-PAR30 / 35W) - cód. Ref. TERÉ 1 6920.1E6 100 da Itaim</t>
  </si>
  <si>
    <t>Luminária de embutir no piso profundidade 8cm, difusor e acabamento em aço inox, corpo em alumínio tratado e pintado por processo eletrostático, visor em vidro temperado. - cód. Ref. eye R-D/IX da Lumini</t>
  </si>
  <si>
    <t>Luminária tipo balizador de uso externo com 70 cm de altura em alumínio tratado e pintado por processo eletrostático nas cores padrão Lumini, para áreas externas e internas. - cód. Ref. HMR 111 da Lumini</t>
  </si>
  <si>
    <t>SUBTOTAL ILUMINAÇÃO E TOMADAS</t>
  </si>
  <si>
    <t>Aterramento e SPDA</t>
  </si>
  <si>
    <t>Barra de equipotencialização:</t>
  </si>
  <si>
    <t>Barra de equipotencialização principal</t>
  </si>
  <si>
    <t>Barra de equipotencialização de ligação</t>
  </si>
  <si>
    <t>Barra de equipotencialização para equipamentos de telecom</t>
  </si>
  <si>
    <t>Barra de chata de cobre dim. 7/8" x 1/8" x 3mm</t>
  </si>
  <si>
    <t>Haste de aterramento cobreada dim. ∅3/4" x 3,00m com 254 micro</t>
  </si>
  <si>
    <t>Caixa de inspeção  com haste cobreada dim. ∅3/4" x 3,00m com 254 micro</t>
  </si>
  <si>
    <t>Conjunto fixadores, solda estanho.</t>
  </si>
  <si>
    <t>Cabo de cobre nu:</t>
  </si>
  <si>
    <t>Conector de pressão de #6 à #25mm²</t>
  </si>
  <si>
    <t>Conector burndy</t>
  </si>
  <si>
    <t>Cabo isolado:</t>
  </si>
  <si>
    <t>9.3.1</t>
  </si>
  <si>
    <t>Cabo isolado # 50mm² - 750V em PVC</t>
  </si>
  <si>
    <t>Eletrocalha Lisa:</t>
  </si>
  <si>
    <t>9.4.1</t>
  </si>
  <si>
    <t>Eletrocalha Lisa 50x50mm</t>
  </si>
  <si>
    <t>9.4.2</t>
  </si>
  <si>
    <t>L para Eletrocalha Lisa de 50x50mm</t>
  </si>
  <si>
    <t>9.4.3</t>
  </si>
  <si>
    <t>Descida eletrocalha Lisa de 50x50mm</t>
  </si>
  <si>
    <t>9.4.4</t>
  </si>
  <si>
    <t>Eletrocalha Lisa de 100x50mm</t>
  </si>
  <si>
    <t>9.4.5</t>
  </si>
  <si>
    <t>T para Eletrocalha Lisa de 100x50mm</t>
  </si>
  <si>
    <t>L para Eletrocalha Lisa de 100x50mm</t>
  </si>
  <si>
    <t>Subida para Eletrocalha de Lisa100x50mm</t>
  </si>
  <si>
    <t>Descidas do SPDA:</t>
  </si>
  <si>
    <t>9.5.1</t>
  </si>
  <si>
    <t>Cabo CA-50</t>
  </si>
  <si>
    <t>9.5.2</t>
  </si>
  <si>
    <t>Insert de interligação</t>
  </si>
  <si>
    <t>Captação do SPDA:</t>
  </si>
  <si>
    <t>Mastro Simples de 6,0m x 1.1/2", com estaimento tubulado e base de alumínio fundido</t>
  </si>
  <si>
    <t>Olhal tipo rosca mecânica simples com 100mm</t>
  </si>
  <si>
    <t>Cabo de cobre nú # 35mm²</t>
  </si>
  <si>
    <t>Fita de alumínio 7/8" x 1/8" (3mm de espessura)</t>
  </si>
  <si>
    <t>Terminal aéreo com haste de alumínio, h=60cm com bandeirinha para suporte do conector</t>
  </si>
  <si>
    <t>Conector tipo "X" em cobre para cabo de cobre de #35mm²</t>
  </si>
  <si>
    <t>Conector tipo "T" em cobre para cabo de cobre de #35mm²</t>
  </si>
  <si>
    <t>SUBTOTAL ATERRAMENTO E SPDA</t>
  </si>
  <si>
    <t>Total Instalações Elétricas</t>
  </si>
  <si>
    <t>VII</t>
  </si>
  <si>
    <t>HVAC</t>
  </si>
  <si>
    <t>Equipamentos HVAC.</t>
  </si>
  <si>
    <t>Resfriador de liquido - condensação a ar - compressor parafuso - sem variador de frequência - 180 TR - RTAC185 (UR-PVT-01/02/03)</t>
  </si>
  <si>
    <t>Bombas de água gelada vazão 103,83 m³/h e altura manométrica de 46 Mca (BAG-PVT-01/02/03)</t>
  </si>
  <si>
    <t>Tanque Inercial volume 9,0 m³ e pressão de trabalho de 5,0 kgf/cm² (TQ-PVT-01/02)</t>
  </si>
  <si>
    <t>Tanque de compensação 1000 l</t>
  </si>
  <si>
    <t>Ventilador de Ar Externo com gabinete e filtragem G4/F5 tamaho 400 (VI-PVT-01)</t>
  </si>
  <si>
    <t>Ventilador de Exaustão tipo sirocco simples tamanho 450 - Vz 3525 x 25 mmca(VE-PVT-05)</t>
  </si>
  <si>
    <t>Ventilador de Exaustão tipo sirocco simples tamanho 250 - Vz 850 x 25mmca  (VE-PVT-06)</t>
  </si>
  <si>
    <t>Ventilador de Exaustão tipo sirocco duplo tamanho 800 (VE-PVT-01/02/03/04)</t>
  </si>
  <si>
    <t>Fan Coil de Conforto com capacidade nominal de 14TR (FC-2P-01/02)</t>
  </si>
  <si>
    <t>FanColete de Conforto do piso teto com capacidade nominal de 25.000 btu/h (FCL-2P-01/02)</t>
  </si>
  <si>
    <t>Fan Coil de Precisão do tipo CRAH com capacidade nominal de 25TR (FC-1P-03/04/05/06)</t>
  </si>
  <si>
    <t>Fan Coil de Conforto com capacidade nominal de 08TR (FC-1P-01/02)</t>
  </si>
  <si>
    <t>FanColete de Conforto do piso teto com capacidade nominal de 14.000 btu/h (FCL-1P-01/02)</t>
  </si>
  <si>
    <t>Ventilador de Exaustão com gabinete tamanho 560 (VE-TE-01/02)</t>
  </si>
  <si>
    <t>FanColete de Conforto do piso teto com capacidade nominal de 20.000 btu/h (FCL-TE-01)</t>
  </si>
  <si>
    <t>Equipamento tipo MiniSplit Highwall com capacidade de 36.000 btu/h (UC-TE-01/UE-TE-01)</t>
  </si>
  <si>
    <t xml:space="preserve">Fan Coil de Precisão do tipo CRAH com capacidade nominal de 25TR, com umidificação e ciclo economizador  (FC-TE-06/08/10) </t>
  </si>
  <si>
    <t xml:space="preserve">Fan Coil de Precisão do tipo CRAH com capacidade nominal de 25TR, com aquecimento e umidificação e ciclo economizador  (FC-TE-01/03/05) </t>
  </si>
  <si>
    <t>Fan Coil de Precisão do tipo IN ROW com capacidade nominal de 15TR (INR-TE-01 A 04)</t>
  </si>
  <si>
    <t>Ventilador de Exaustão com gabinete tamaho 160 (VE-1SS-01)</t>
  </si>
  <si>
    <t>Acessórios para montagem de equipamento</t>
  </si>
  <si>
    <t>SUBTOTAL EQUIPAMENTOS HVAC</t>
  </si>
  <si>
    <t>Dutos de Ar.</t>
  </si>
  <si>
    <t>Chapa Galvanizada #26</t>
  </si>
  <si>
    <t>Chapa Galvanizada #24</t>
  </si>
  <si>
    <t>Chapa Galvanizada #22</t>
  </si>
  <si>
    <t>Chapa Galvanizada #20</t>
  </si>
  <si>
    <t>Flange para dutos</t>
  </si>
  <si>
    <t>br</t>
  </si>
  <si>
    <t>Acessórios de montagem</t>
  </si>
  <si>
    <t>Suportes e Fixação</t>
  </si>
  <si>
    <t>Manta de lã de vidro 38mm</t>
  </si>
  <si>
    <t>SUBTOTAL DUTOS DE AR</t>
  </si>
  <si>
    <t>Difusão de Ar</t>
  </si>
  <si>
    <t>Difusor de insuflamento 04 vias com caixa plenum e registro tamanho 3</t>
  </si>
  <si>
    <t>Difusor de insuflamento 03 vias com caixa plenum e registro tamanho 3</t>
  </si>
  <si>
    <t>Difusor de insuflamento 04 vias com caixa plenum e registro tamanho 4</t>
  </si>
  <si>
    <t>Difusor de insuflamento 04 vias com caixa plenum e registro tamanho 5</t>
  </si>
  <si>
    <t>Grelha de retorno com registro e aletas ajustáveis horizontais dim. 425x325mm</t>
  </si>
  <si>
    <t>Grelha de retorno com registro e aletas ajustáveis horizontais dim. 425x225mm</t>
  </si>
  <si>
    <t>Grelha de retorno com registro e aletas ajustáveis horizontais dim. 525x425mm</t>
  </si>
  <si>
    <t>Grelha de retorno com registro e aletas ajustáveis horizontais dim. 325x425mm</t>
  </si>
  <si>
    <t>Grelha de retorno com registro e aletas ajustáveis horizontais dim. 425x425mm</t>
  </si>
  <si>
    <t>Grelha de retorno com registro e aletas ajustáveis horizontais dim. 625x325mm</t>
  </si>
  <si>
    <t>Grelha de retorno com registro e aletas ajustáveis horizontais dim. 225x225mm</t>
  </si>
  <si>
    <t>Grelha de retorno com registro e aletas ajustáveis horizontais dim. 325x225mm</t>
  </si>
  <si>
    <t>Grelha de retorno com registro e aletas ajustáveis horizontais dim. 825x525mm</t>
  </si>
  <si>
    <t>Grelha de retorno com registro e aletas ajustáveis horizontais dim. 525x525mm</t>
  </si>
  <si>
    <t>Grelha de retorno com registro e aletas ajustáveis horizontais dim. 325x125mm</t>
  </si>
  <si>
    <t>Grelha de retorno com registro e aletas ajustáveis horizontais dim. 825x325mm</t>
  </si>
  <si>
    <t>Grelha de retorno com registro e aletas ajustáveis horizontais dim. 525x325mm</t>
  </si>
  <si>
    <t>Grelha de exaustão com registro e aletas fixas horizontais dim. 525x165mm</t>
  </si>
  <si>
    <t>Grelha de exaustão com registro e aletas fixas horizontais dim. 1025x425mm</t>
  </si>
  <si>
    <t>Grelha de exaustão com registro e aletas fixas horizontais dim. 225x125mm</t>
  </si>
  <si>
    <t>Grelha de exaustão com registro e aletas fixas horizontais dim. 225x165mm</t>
  </si>
  <si>
    <t>Grelha de exaustão com registro e aletas fixas horizontais dim. 325x225mm</t>
  </si>
  <si>
    <t>Grelha de Porta com dupla moldura indevassável, dim. 325x125mm</t>
  </si>
  <si>
    <t>Grelha de Porta com dupla moldura indevassável, dim. 425x325mm</t>
  </si>
  <si>
    <t>Grelha de Porta com dupla moldura indevassável, dim. 325x225mm</t>
  </si>
  <si>
    <t>Grelha de Porta com dupla moldura indevassável, dim. 325x165mm</t>
  </si>
  <si>
    <t>Grelha de insuflamento com dupla deflexão vertical e registro, dim. 225x165mm</t>
  </si>
  <si>
    <t>Grelha de insuflamento com dupla deflexão vertical e registro para piso elevado, dim. 225x165mm</t>
  </si>
  <si>
    <t>Grelha de insuflamento para piso elevado PLACA PERF ALTA VAZÃO C/ DAMPER dim. 600x600mm</t>
  </si>
  <si>
    <t>Damper de regulagem manual dim. 700x200mm</t>
  </si>
  <si>
    <t>Damper de regulagem manual dim. 1200x450mm</t>
  </si>
  <si>
    <t>Damper de regulagem manual dim. 1000x345mm</t>
  </si>
  <si>
    <t>Damper de regulagem manual dim. 1200x350mm</t>
  </si>
  <si>
    <t>Damper de regulagem manual dim. 1350x350mm</t>
  </si>
  <si>
    <t>Damper de regulagem manual dim. 500x345mm</t>
  </si>
  <si>
    <t>Damper de regulagem manual dim. 600x350mm</t>
  </si>
  <si>
    <t>Damper de regulagem manual dim. 500x350mm</t>
  </si>
  <si>
    <t>Damper de regulagem manual dim. 550x300mm</t>
  </si>
  <si>
    <t>Damper de regulagem manual dim. 700x400mm</t>
  </si>
  <si>
    <t>Damper de regulagem manual dim. 850x400mm</t>
  </si>
  <si>
    <t>Damper de regulagem manual dim. 400x250mm</t>
  </si>
  <si>
    <t>Damper de regulagem manual dim. 300x250mm</t>
  </si>
  <si>
    <t>Damper de regulagem manual dim. 600x650mm</t>
  </si>
  <si>
    <t>Damper de regulagem manual dim. 350x250mm</t>
  </si>
  <si>
    <t>Damper de sobre pressão dim. 497x415mm</t>
  </si>
  <si>
    <t>Damper de sobre pressão dim. 417x487mm</t>
  </si>
  <si>
    <t>Damper de regulagem motorizado on/off dim. 600x700mm</t>
  </si>
  <si>
    <t>Damper corta fogo 120 min, motorizado, dim. 1400x500mm</t>
  </si>
  <si>
    <t>Damper corta fogo 120 min, motorizado, dim. 1000x500mm</t>
  </si>
  <si>
    <t>Damper corta fogo 120 min, motorizado, dim. 800x400mm</t>
  </si>
  <si>
    <t>Junta Flexível 170mm  (LONA + CHAPA)</t>
  </si>
  <si>
    <t>rolo</t>
  </si>
  <si>
    <t>Tubo Flexível Isolado Ø6"</t>
  </si>
  <si>
    <t>Tubo Flexível Isolado Ø8"</t>
  </si>
  <si>
    <t>SUBTOTAL DIFUSÃO DE AR</t>
  </si>
  <si>
    <t>Interligação frigorígena.</t>
  </si>
  <si>
    <t>Tubo de Cobre Flexível, esp. parede 1/32", sem costura DN Ø3/8"</t>
  </si>
  <si>
    <t>Tubo de Cobre Rígido, esp. parede 1/32", sem costura DN Ø7/8"</t>
  </si>
  <si>
    <t>Isolamento em tubo de borracha esponjosa esp. 13mm DN Ø3/8"</t>
  </si>
  <si>
    <t>Isolamento em tubo de borracha esponjosa esp. 13mm DN Ø7/8"</t>
  </si>
  <si>
    <t>Gás Refrigerante R-22/407C</t>
  </si>
  <si>
    <t>Acessórios de montagens (Sifão, cotovelos, válvulas de serviço, etc)</t>
  </si>
  <si>
    <t>SUBTOTAL INTERLIGAÇÃO FRIGORÍGENA</t>
  </si>
  <si>
    <t>Interligação de Dreno</t>
  </si>
  <si>
    <t>Tubos e Acessórios para Interligação aos Pontos de Dreno</t>
  </si>
  <si>
    <t>SUBTOTAL INTERLIGAÇÃO DE DRENO</t>
  </si>
  <si>
    <t>Tubo de aço carbono preto, schedule 40, sem costura, ASTM A106, extremos biselados para solda.</t>
  </si>
  <si>
    <t>Ø DN 8"</t>
  </si>
  <si>
    <t>Ø DN 6"</t>
  </si>
  <si>
    <t>Ø DN 5"</t>
  </si>
  <si>
    <t>Ø DN 4"</t>
  </si>
  <si>
    <t>Ø DN 3"</t>
  </si>
  <si>
    <t>Ø DN 2.1/2"</t>
  </si>
  <si>
    <t>SUBTOTAL TUBO DE AÇO</t>
  </si>
  <si>
    <t>Ø DN 2"</t>
  </si>
  <si>
    <t>Ø DN 1.1/2"</t>
  </si>
  <si>
    <t>Ø DN 1.1/4"</t>
  </si>
  <si>
    <t>Ø DN 1"</t>
  </si>
  <si>
    <t>Ø DN 3/4"</t>
  </si>
  <si>
    <t>Conexões classe schedule 40, extremidade chanfrada para solda, corpo em aço carbono forjado ASTM 234 wb, construida de acordo com norma ANSI b 16.9</t>
  </si>
  <si>
    <t>Curva 90°</t>
  </si>
  <si>
    <t>Ø 8"</t>
  </si>
  <si>
    <t>Ø 6"</t>
  </si>
  <si>
    <t>Ø 5"</t>
  </si>
  <si>
    <t>Ø 4"</t>
  </si>
  <si>
    <t>Ø 3"</t>
  </si>
  <si>
    <t>Ø 2.1/2"</t>
  </si>
  <si>
    <t>SUBTOTAL CURVA 90°</t>
  </si>
  <si>
    <t>Curva 45°</t>
  </si>
  <si>
    <t>SUBTOTAL CURVA 45°</t>
  </si>
  <si>
    <t>Redução concêntrica</t>
  </si>
  <si>
    <t>Ø 5"x4"</t>
  </si>
  <si>
    <t>Ø 4"x3"</t>
  </si>
  <si>
    <t>Ø 3"2.1/2"</t>
  </si>
  <si>
    <t>SUBTOTAL REDUÇÃO CONCÊNTRICA</t>
  </si>
  <si>
    <t>Redução Excêntrica</t>
  </si>
  <si>
    <t>Flange classe # 150, com face plana sem ressalto, do tipo sobreposto, corpo em aço forjado ASTM A105, furações conforme ANSI B 16.5</t>
  </si>
  <si>
    <t>Ø8"</t>
  </si>
  <si>
    <t>Ø6"</t>
  </si>
  <si>
    <t>Ø5"</t>
  </si>
  <si>
    <t>Ø4"</t>
  </si>
  <si>
    <t>Ø3"</t>
  </si>
  <si>
    <t>Ø2.1/2"</t>
  </si>
  <si>
    <t>SUBTOTAL FLANGE CLASSE #150</t>
  </si>
  <si>
    <t>Válvula de bloqueio tipo borboleta, classe # 150, tipo lug integral, corpo em ferro nodular, disco de bronze com assento em bucha n, haste de acionamento do tipo alavanca com trava e posicionador</t>
  </si>
  <si>
    <t>SUBTOTAL VÁLVULA DE BLOQUEIO</t>
  </si>
  <si>
    <t>Válvula de bloqueio tipo borboleta, classe # 150, tipo lug integral, corpo em ferro nodular, disco de bronze com assento em bucha n, haste de acionamento do tipo com atuador eletrônico.</t>
  </si>
  <si>
    <t>Válvula de retenção, tipo dupla portinhola (wafer), montada entre flanges, corpo em ferro fundido ASTM A.126-b, disco em ferro nodular ASTM A.536 cl 65t, sede em NBR buna n, cr-neoprene ou epdm, eixos e molas em aço inoxidável. Classe 150.</t>
  </si>
  <si>
    <t>SUBTOTAL VÁLVULA DE RETENÇÃO</t>
  </si>
  <si>
    <t>Filtro tipo "y", classe # 125, flange com face plana sem ressalto, corpo em ferro fundido ASTM a 126, cesto em aço inox AISI 304 com malha de 1,6mm, tampa aparafusada.</t>
  </si>
  <si>
    <t>Ø2"</t>
  </si>
  <si>
    <t>Ø1.1/2"</t>
  </si>
  <si>
    <t>Ø1.1/4"</t>
  </si>
  <si>
    <t>Ø3/4"</t>
  </si>
  <si>
    <t>SUBTOTAL FILTRO TIPO "y"</t>
  </si>
  <si>
    <t>Junta de expansão flexível, classe # 150, flange com face plana sem ressalto, corpo em borracha com reforço de malha de aço e tela.</t>
  </si>
  <si>
    <t>SUBTOTAL JUNTA DE EXPANSÃO</t>
  </si>
  <si>
    <t>Válvula de balanceamento, corpo em aço fundido,classe # 150, flangeada, cone em borracha EPDM, com isolamento térmico.</t>
  </si>
  <si>
    <t>SUBTOTAL VÁLVULA DE BALANCEAMENTO</t>
  </si>
  <si>
    <t>Válvula de bloqueio tipo gaveta, classe # 125, rosca BSP, corpo em bronze ASTM B62, internos em ASTM B62, castelo roscado, haste ascendente.</t>
  </si>
  <si>
    <t>Filtro tipo "y", com rosca, classe 150, corpo e tampa em bronze ASTM B.62, elemento filtrante em chapa de aço inoxidável MESH 20, rosca interna BSP.</t>
  </si>
  <si>
    <t>Válvula motorizada de 3 vias com atuador proporcional, com rosca, classe 150, corpo e tampa em bronze ASTM B.62, rosca interna BSP.</t>
  </si>
  <si>
    <t>SUBTOTAL VÁLVULA MOTORIZADA</t>
  </si>
  <si>
    <t xml:space="preserve">Válvula de balanceamento, corpo em liga metálica resistente à abrasão e à corrosão, classe de pressão # 150, com rosca interna tipo BSP, cone  de vedação em borracha EPDM, com isolamento térmico, </t>
  </si>
  <si>
    <t>Termômetro tipo capela, reto, com coluna vermelha a álcool, escala de 0 a 50°c, com aste e rosca 1/2'' BSP.</t>
  </si>
  <si>
    <t>Manômetros do tipo standard, concêntrico, saída reta, caixa de aço, mecanismo de latão, soquete sextavado,diâmetro de 80mm, escala de 0 a 10 kgf/cm2, rosca de 1/2'' BSP, com glicerina interna.</t>
  </si>
  <si>
    <t xml:space="preserve">Conexões e acessórios para montagem (niples duplos, meia-luvas, uniões, rubinetes, registro para manômetros, parafusos, porcas, arruelas, cotovelos, têes, têes de redução, luvas de redução, junta abestos, poço para termômetros,  etc.)  </t>
  </si>
  <si>
    <t>SUBTOTAL VARIADOS DE HIDRÁULICA</t>
  </si>
  <si>
    <t>Suporte e fixação</t>
  </si>
  <si>
    <t>Suportes do tipo: (pórtico, pedestal, engastado na parede , piso e/ou teto,cambotas de madeira, etc.)</t>
  </si>
  <si>
    <t>SUBTOTAL SUPORTE E FIXAÇÃO</t>
  </si>
  <si>
    <t>Isolamento térmico</t>
  </si>
  <si>
    <t>Manta de borracha elastomérica de célula fechada #2"</t>
  </si>
  <si>
    <t xml:space="preserve">Tubo de borracha elastomérica de célula fechada Ø6" </t>
  </si>
  <si>
    <t xml:space="preserve">Tubo de borracha elastomérica de célula fechada Ø5" </t>
  </si>
  <si>
    <t xml:space="preserve">Tubo de borracha elastomérica de célula fechada Ø4" </t>
  </si>
  <si>
    <t xml:space="preserve">Tubo de borracha elastomérica de célula fechada Ø3" </t>
  </si>
  <si>
    <t xml:space="preserve">Tubo de borracha elastomérica de célula fechada Ø2.1/2" </t>
  </si>
  <si>
    <t xml:space="preserve">Tubo de borracha elastomérica de célula fechada Ø2" </t>
  </si>
  <si>
    <t xml:space="preserve">Tubo de borracha elastomérica de célula fechada Ø1.1/2" </t>
  </si>
  <si>
    <t xml:space="preserve">Tubo de borracha elastomérica de célula fechada Ø1.1/4" </t>
  </si>
  <si>
    <t xml:space="preserve">Tubo de borracha elastomérica de célula fechada Ø1" </t>
  </si>
  <si>
    <t>SUBTOTAL ISOLAMENTO TÉRMICO</t>
  </si>
  <si>
    <t>Isolamento térmico e mecânico</t>
  </si>
  <si>
    <t xml:space="preserve"># 0,60 mm </t>
  </si>
  <si>
    <t># 0,50 mm</t>
  </si>
  <si>
    <t>SUBTOTAL ISOLAMENTO TÉRMICO E MECÂNICO</t>
  </si>
  <si>
    <t>Total HVAC</t>
  </si>
  <si>
    <t>VIII</t>
  </si>
  <si>
    <t>CABEAMENTO ESTRUTURADO</t>
  </si>
  <si>
    <t>Cabo Utp Categoria 6A LSZH</t>
  </si>
  <si>
    <t>mts</t>
  </si>
  <si>
    <t>Patch Panel De 24 Portas - Categoria 6A Carregado</t>
  </si>
  <si>
    <t>Organizador Horizontal Padrão 19" - 1u</t>
  </si>
  <si>
    <t>Organizador Horizontal Padrão 19" - 2u</t>
  </si>
  <si>
    <t>Patch Cord Utp - Rj45/Rj45 - 1,5m - Categoria 6a</t>
  </si>
  <si>
    <t>Patch Cord Utp - Rj45/Rj45 -  3m - Categoria 6a</t>
  </si>
  <si>
    <t>Patch Cord Utp - Rj45/Rj45 - 6m - Categoria 6a</t>
  </si>
  <si>
    <t>Patch Cord Utp - Rj45/Rj45 - 10m - Categoria 6a</t>
  </si>
  <si>
    <t>Patch Cord Utp - Rj45/Não Terminado - 10 m - Categoria 6a</t>
  </si>
  <si>
    <t>Tomada Femea - Rj45 - Categoria 6a</t>
  </si>
  <si>
    <t>Caixa De Superficie De 02 Posições</t>
  </si>
  <si>
    <t>Bastidor Óptico - Para 04 Módulos</t>
  </si>
  <si>
    <t>Cassete Mpo - 24 Fo - Lc - Mm - Om4</t>
  </si>
  <si>
    <t xml:space="preserve">Cassete Mpo - 24 Fo - Lc - Sm </t>
  </si>
  <si>
    <t xml:space="preserve">Cassete - 12 Fo - Lc - Sm - Fusão     </t>
  </si>
  <si>
    <t>Cabo 12 Fo - Mpo/Mpo - Mm - 10mts - Om4</t>
  </si>
  <si>
    <t>Cabo 12 Fo - Mpo/Mpo - Mm - 20mts - Om4</t>
  </si>
  <si>
    <t>Cabo 12 Fo - Mpo/Mpo - Mm - 30mts - Om4</t>
  </si>
  <si>
    <t>Cabo 12 Fo - Mpo/Mpo - Mm - 50mts - Om4</t>
  </si>
  <si>
    <t>Cabo 12 Fo - Mpo/Mpo - Mm - 100mts - Om4</t>
  </si>
  <si>
    <t>Cabo 12 Fo - Mpo/Mpo - Sm - 10mts</t>
  </si>
  <si>
    <t>Cabo 12 Fo - Mpo/Mpo - Sm - 20mts</t>
  </si>
  <si>
    <t>Cabo 12 Fo - Mpo/Mpo - Sm - 30mts</t>
  </si>
  <si>
    <t>Cabo 12 Fo - Mpo/Mpo - Sm - 100mts</t>
  </si>
  <si>
    <t>Cabo 12 Fo - Mpo/Mpo - Sm - 50mts</t>
  </si>
  <si>
    <t>Cabo 12 Fo - Mpo/Lc - Mm - 10mts - Om4</t>
  </si>
  <si>
    <t>Rack Aberto - 02postes - 45 Us Com Guias Verticais</t>
  </si>
  <si>
    <t>Rack Fechado 19" - 45 Us 600x1000mm</t>
  </si>
  <si>
    <t>Rack Fechado 19" - 45 Us 800x1000mm</t>
  </si>
  <si>
    <t>Caixa De Piso 600x600</t>
  </si>
  <si>
    <t>Caixa de Passagem de Concreto com dim. de 100x100x150cm com tampa de ferro articulável de 800x800cm</t>
  </si>
  <si>
    <t>Caixa de Passagem Tipo R2, padrão telebras (110x55x50) cm</t>
  </si>
  <si>
    <t>TOTAL CABEAMENTO ESTRUTURADO</t>
  </si>
  <si>
    <t>IX</t>
  </si>
  <si>
    <t>INCÊNDIO</t>
  </si>
  <si>
    <t>Materiais Especializados para o Sistema deCombate a Incêndio por Inergen</t>
  </si>
  <si>
    <t>Válvula Direcional</t>
  </si>
  <si>
    <t>Suporte para os cilindros</t>
  </si>
  <si>
    <t>Coletor para Cilindros</t>
  </si>
  <si>
    <t>Header para Válvulas Direcionais</t>
  </si>
  <si>
    <t>Placa de Orifício Calibrado</t>
  </si>
  <si>
    <t>Sistema de Combate a Incêndio por Inergen (bicos nebulizadores)</t>
  </si>
  <si>
    <t>Ø DN 1/2"</t>
  </si>
  <si>
    <t>SUBTOTAL SISTEMA DE COMBATE A INCÊNDIO POR INERGEN</t>
  </si>
  <si>
    <t>Sistema de Detecção e Alarme</t>
  </si>
  <si>
    <t>Acionador automático HF 12 Vcc + Booster</t>
  </si>
  <si>
    <t>Chave de bloqueio</t>
  </si>
  <si>
    <t xml:space="preserve">Detector óptico, conforme memorial descritivo. </t>
  </si>
  <si>
    <t xml:space="preserve">Detector térmico, conforme memorial descritivo. </t>
  </si>
  <si>
    <t>Alarme Audiovisual - P2R</t>
  </si>
  <si>
    <t>Alarme Visual (Flash) - SR</t>
  </si>
  <si>
    <t>Quadro de “Gás Bloqueado”</t>
  </si>
  <si>
    <t>Quadro “Inergen Disparado”</t>
  </si>
  <si>
    <t>Módulo Monitor FMM -101</t>
  </si>
  <si>
    <t>Módulo de Controle FCM-1</t>
  </si>
  <si>
    <t>Módulo de Controle FRM-1</t>
  </si>
  <si>
    <t>Módulo de Controle FCM-REL</t>
  </si>
  <si>
    <t>Painel de Combate a incêndio - NFS 3030</t>
  </si>
  <si>
    <t>Painel de Combate a incêndio - Armário Completo com Suporte/Portas/Chassis .</t>
  </si>
  <si>
    <t>Painel de Combate a incêndio - Fonte AMPS-24E</t>
  </si>
  <si>
    <t>Painel de Combate a incêndio - Placas de Laço</t>
  </si>
  <si>
    <t>Painel de Combate a incêndio - Display 160 Caracteres</t>
  </si>
  <si>
    <t>Acionador Manual (Botoeira) - NBG-12LR</t>
  </si>
  <si>
    <t>Acinador Automático/Manual para válvula direcional (industrial)</t>
  </si>
  <si>
    <t>Eletroduto galvanizado diam 1"</t>
  </si>
  <si>
    <t>Cabo PVC 750 # 1,5mm²</t>
  </si>
  <si>
    <t xml:space="preserve">m </t>
  </si>
  <si>
    <t>Cabo PVC 750 # 2,5mm²</t>
  </si>
  <si>
    <t>Cabo shildado 2 canais #1,5mm²</t>
  </si>
  <si>
    <t>SUBTOTAL SISTEMA DE DETECÇÃO E ALARME</t>
  </si>
  <si>
    <t>Hidrante completo, com caixa, mangueira e acessórios.</t>
  </si>
  <si>
    <t>Hidrante de Recalque</t>
  </si>
  <si>
    <t>Tampa de ferro fundido 60x40 com a inscrição “INCÊNDIO”</t>
  </si>
  <si>
    <t>Válvula globo 45° Ø 2.1/2” em latão</t>
  </si>
  <si>
    <t>Adaptador Storz Ø 2.1/2” em latão</t>
  </si>
  <si>
    <t>Tampão Storz Ø 2.1/2” em latão</t>
  </si>
  <si>
    <t>SUBTOTAL HIDRANTE DE RECALQUE</t>
  </si>
  <si>
    <t>Sistema de Sprinkler</t>
  </si>
  <si>
    <t>Bicos de Sprinkler tipo “UPRIGHT” para cima</t>
  </si>
  <si>
    <t>Bicos de Sprinkler tipo “PENDENTE” para baixo</t>
  </si>
  <si>
    <t>Válvula de diluvio</t>
  </si>
  <si>
    <t>Válvula de Governo</t>
  </si>
  <si>
    <t>Válvula esfera</t>
  </si>
  <si>
    <t>Chave de Fluxo</t>
  </si>
  <si>
    <t>Eletroduto galvanizado a fogo</t>
  </si>
  <si>
    <t>SUBTOTAL SISTEMA DE SPRINKLER</t>
  </si>
  <si>
    <t>Tubo de aço carbono preto, schedule 80, sem costura, ASTM A53.</t>
  </si>
  <si>
    <t>Ø DN 5", sch.80</t>
  </si>
  <si>
    <t>Ø DN 4", sch.80</t>
  </si>
  <si>
    <t>Ø DN 3", sch.80</t>
  </si>
  <si>
    <t>Ø DN 2.1/2", sch.80</t>
  </si>
  <si>
    <t>Ø DN 2", sch.80</t>
  </si>
  <si>
    <t>Ø DN 1.1/2", sch.80</t>
  </si>
  <si>
    <t>Ø DN 1.1/4", sch.80</t>
  </si>
  <si>
    <t>Ø DN 1", sch.80</t>
  </si>
  <si>
    <t>Ø DN 3/4", sch.80</t>
  </si>
  <si>
    <t>Ø DN 1/2", sch.80</t>
  </si>
  <si>
    <t>SUBTOTAL TUBO DE AÇO CARBONO</t>
  </si>
  <si>
    <t>Tubo de aço carbono preto, schedule 40, sem costura, ASTM A53.</t>
  </si>
  <si>
    <t>Ø DN 4",  sch.40</t>
  </si>
  <si>
    <t>Ø DN 3",  sch.40</t>
  </si>
  <si>
    <t>Ø DN 2.1/2",  sch.40</t>
  </si>
  <si>
    <t>Ø DN 2",  sch.40</t>
  </si>
  <si>
    <t>Ø DN 1.1/2",  sch.40</t>
  </si>
  <si>
    <t>Ø DN 1.1/4",  sch.40</t>
  </si>
  <si>
    <t>Ø DN 1",  sch.40</t>
  </si>
  <si>
    <t>Conexões classe schedule 80, corpo em aço carbono forjado ASTM 234 wb, construida de acordo com norma ANSI b 16.9 (Curvas, Reduções, Tee's, Flanges, Caps, etc)</t>
  </si>
  <si>
    <t>Conexões classe schedule 40, corpo em aço carbono forjado ASTM 234 wb, construida de acordo com norma ANSI b 16.9 (Curvas, Reduções, Tee's, Flanges, Caps, etc)</t>
  </si>
  <si>
    <t>SUBTOTAL TUDO DE AÇO CARBONO</t>
  </si>
  <si>
    <t>Detecção Precoce</t>
  </si>
  <si>
    <t>13.1</t>
  </si>
  <si>
    <t>Tubulação em PVC do Sistema de detecção precoce</t>
  </si>
  <si>
    <t>13.2</t>
  </si>
  <si>
    <t>Furo calibrado na tubulação em PVC do Sistema de detecção precoce</t>
  </si>
  <si>
    <t>13.3</t>
  </si>
  <si>
    <t>Painel ASD (Sistema de detecção por aspiração de fumaça)</t>
  </si>
  <si>
    <t>SUBTOTAL DETECÇÃO PRECOCE</t>
  </si>
  <si>
    <t>Combate Manual</t>
  </si>
  <si>
    <t>Extintor De Pó 4KG Abc</t>
  </si>
  <si>
    <t>Extintor De 6KG Co2</t>
  </si>
  <si>
    <t>Carreta De 10KG Co2</t>
  </si>
  <si>
    <t>Extintor De Água</t>
  </si>
  <si>
    <t>SUBTOTAL COMBATE MANUAL</t>
  </si>
  <si>
    <t>Saida de emergência e Rota de Fuga</t>
  </si>
  <si>
    <t>Direção Da Rota De Fuga</t>
  </si>
  <si>
    <t>Iluminação De Emergência Tipo Balizador (SAIDA)</t>
  </si>
  <si>
    <t>Iluminação De Emergência</t>
  </si>
  <si>
    <t>SUBTOTAL SAÍDA DE EMERGÊNCIA E ROTA DE FUGA</t>
  </si>
  <si>
    <t>X</t>
  </si>
  <si>
    <t>AUTOMAÇÃO</t>
  </si>
  <si>
    <t>SISTEMA DE AUTOMAÇÃO</t>
  </si>
  <si>
    <t xml:space="preserve">Hardware e Software </t>
  </si>
  <si>
    <t>1.1.1</t>
  </si>
  <si>
    <t>Servidor - Processador Intel Xeon E3, 8Gb de memória RAM, 2 HDs de 500Gb para montagem em Rack padrão 19", ocupação de 1 U, com software Windows. Ref.:  Dell ou equivalente técnico.</t>
  </si>
  <si>
    <t>1.1.2</t>
  </si>
  <si>
    <t>Software de configuração, supervisão , plataforma web server, TAGs Ilimitados, aplicativos de alarme, segurança e relatórios avançado. Acesso clientes pelo Browser do Windows Internet Explorer. Ref.: Automated Logic</t>
  </si>
  <si>
    <t>1.1.3</t>
  </si>
  <si>
    <t>Unidade gerenciadora de Rede Bacnet/IP com porta de Comunicação Bacnet MS/TP ,  interface serial, 2 portas Ethernet IP  ou TCP com protocolos Modbus ou prorietários, montados em Painel IP 54 com trafos, fonte , bornes , acessórios de redes. Ref.: LGR Fabricação Automated Logic.</t>
  </si>
  <si>
    <t>1.1.4</t>
  </si>
  <si>
    <t>Quadros de automação QA-SS-01,  com unidade controladora Stand Alone, relógio de Tempo real, porta de Comunicação Bacnet MS/TP, 8 entradas digitais, 2 saídas digitais, montados em Painel IP 54 com expansões, trafos, fonte, bornes, relés auxiliares e acessórios. Ref.: ME812U Fabricação Automated Logic</t>
  </si>
  <si>
    <t>1.1.5</t>
  </si>
  <si>
    <t>Quadros de automação QA-TE-01,  com unidade controladora Stand Alone, relógio de Tempo real, porta de Comunicação Bacnet MS/TP, 9 entradas digitais, 4 saídas digitais, montados em Painel IP 54 com expansões, trafos, fonte, bornes, relés auxiliares e acessórios. Ref.: ME812U Fabricação Automated Logic</t>
  </si>
  <si>
    <t>1.1.6</t>
  </si>
  <si>
    <t>Quadros de automação QA-TE-02,  com unidade controladora Stand Alone, relógio de Tempo real, porta de Comunicação Bacnet MS/TP, 15 entradas digitais, 5 saídas digitais, montados em Painel IP 54 com expansões, trafos, fonte, bornes, relés auxiliares e acessórios. Ref.: ME812U Fabricação Automated Logic</t>
  </si>
  <si>
    <t>1.1.7</t>
  </si>
  <si>
    <t>Quadros de automação QA-TE-03,  com unidade controladora Stand Alone, relógio de Tempo real, porta de Comunicação Bacnet MS/TP, 22 entradas digitais, montados em Painel IP 54 com expansões, trafos, fonte, bornes, relés auxiliares e acessórios. Ref.: ME812U Fabricação Automated Logic</t>
  </si>
  <si>
    <t>1.1.8</t>
  </si>
  <si>
    <t>Quadros de automação QA-TE-04,  com unidade controladora Stand Alone, relógio de Tempo real, porta de Comunicação Bacnet MS/TP, 42 entradas digitais, 18 saídas digitais, montados em Painel IP 54 com expansões, trafos, fonte, bornes, relés auxiliares e acessórios. Ref.: ME812U Fabricação Automated Logic</t>
  </si>
  <si>
    <t>1.1.9</t>
  </si>
  <si>
    <t>Quadros de automação QA-TE-05,  com unidade controladora Stand Alone, relógio de Tempo real, porta de Comunicação Bacnet MS/TP, 5 entradas digitais, 23 saídas digitais, 48 entradas analógicas, montados em Painel IP 54 com expansões, trafos, fonte, bornes, relés auxiliares e acessórios. Ref.: ME812U Fabricação Automated Logic</t>
  </si>
  <si>
    <t>1.1.10</t>
  </si>
  <si>
    <t>Quadros de automação QA-TE-06,  com unidade controladora Stand Alone, relógio de Tempo real, porta de Comunicação Bacnet MS/TP, 4 entradas digitais, 23 saídas digitais, 48 entradas analógicas, montados em Painel IP 54 com expansões, trafos, fonte, bornes, relés auxiliares e acessórios. Ref.: ME812U Fabricação Automated Logic</t>
  </si>
  <si>
    <t>1.1.11</t>
  </si>
  <si>
    <t>Quadros de automação QA-1P-01,  com unidade controladora Stand Alone, relógio de Tempo real, porta de Comunicação Bacnet MS/TP, 6 entradas digitais, 2 saídas digitais, 7 entradas analógicas, 2 saídas analógicas, montados em Painel IP 54 com expansões, trafos, fonte, bornes, relés auxiliares e acessórios. Ref.: ME812U Fabricação Automated Logic</t>
  </si>
  <si>
    <t>1.1.12</t>
  </si>
  <si>
    <t>Quadros de automação QA-1P-02,  com unidade controladora Stand Alone, relógio de Tempo real, porta de Comunicação Bacnet MS/TP, 6 entradas digitais, 2 saídas digitais, montados em Painel IP 54 com expansões, trafos, fonte, bornes, relés auxiliares e acessórios. Ref.: ME812U Fabricação Automated Logic</t>
  </si>
  <si>
    <t>1.1.13</t>
  </si>
  <si>
    <t>Quadros de automação QA-1P-03,  com unidade controladora Stand Alone, relógio de Tempo real, porta de Comunicação Bacnet MS/TP, 22 entradas digitais, 5 saídas digitais, 4 entradas analógicas, montados em Painel IP 54 com expansões, trafos, fonte, bornes, relés auxiliares e acessórios. Ref.: ME812U Fabricação Automated Logic</t>
  </si>
  <si>
    <t>1.1.14</t>
  </si>
  <si>
    <t>Quadros de automação QA-2P-01,  com unidade controladora Stand Alone, relógio de Tempo real, porta de Comunicação Bacnet MS/TP, 6 entradas digitais, 2 saídas digitais, 5 entradas analógicas, 2 saídas analógicas, montados em Painel IP 54 com expansões, trafos, fonte, bornes, relés auxiliares e acessórios. Ref.: ME812U Fabricação Automated Logic</t>
  </si>
  <si>
    <t>1.1.15</t>
  </si>
  <si>
    <t>Quadros de automação QA-2P-02,  com unidade controladora Stand Alone, relógio de Tempo real, porta de Comunicação Bacnet MS/TP, 33 entradas digitais, 14 saídas digitais, 2 entradas analógicas, montados em Painel IP 54 com expansões, trafos, fonte, bornes, relés auxiliares e acessórios. Ref.: ME812U Fabricação Automated Logic</t>
  </si>
  <si>
    <t>1.1.16</t>
  </si>
  <si>
    <t>Quadros de automação QA-PVT-01,  com unidade controladora Stand Alone, relógio de Tempo real, porta de Comunicação Bacnet MS/TP, 42 entradas digitais, 18 saídas digitais, 26 entradas analógicas, 4 saídas analógicas montados em Painel IP 54 com expansões, trafos, fonte, bornes, relés auxiliares e acessórios. Ref.: ME812U Fabricação Automated Logic</t>
  </si>
  <si>
    <t>1.1.17</t>
  </si>
  <si>
    <t>Quadros de automação QA-PVT-02,  com unidade controladora Stand Alone, relógio de Tempo real, porta de Comunicação Bacnet MS/TP, 8 entradas digitais, 3 saídas digitais, montados em Painel IP 54 com expansões, trafos, fonte, bornes, relés auxiliares e acessórios. Ref.: ME812U Fabricação Automated Logic</t>
  </si>
  <si>
    <t>1.1.18</t>
  </si>
  <si>
    <t>Coletor de Dados da Medição da Concessionária: quadro QA-MED. Ref.: Mercato ou equivalente técnico</t>
  </si>
  <si>
    <t>1.1.19</t>
  </si>
  <si>
    <t>Switch 24 Portas - 10/100/1000 Mbps</t>
  </si>
  <si>
    <t>1.1.20</t>
  </si>
  <si>
    <t>Patch panel 24 portas</t>
  </si>
  <si>
    <t>SUBTOTAL HARDWARE E SOFTWARE</t>
  </si>
  <si>
    <t>Periféricos</t>
  </si>
  <si>
    <t>1.2.1</t>
  </si>
  <si>
    <t>Sensor de temperatura tipo NTC de imersão com poço de aço inox até 2". Ref.: ACI A/TT100 ou equivalente técnico</t>
  </si>
  <si>
    <t>1.2.2</t>
  </si>
  <si>
    <t>Sensor de temperatura tipo NTC Duto.Ref.: ACI A/TT100 ou equivalente técnico</t>
  </si>
  <si>
    <t>1.2.3</t>
  </si>
  <si>
    <t>Sensor de Temperatura e umidade Ambiente. Ref.: Dwyer RHP-W ou equivalente técnico</t>
  </si>
  <si>
    <t>1.2.4</t>
  </si>
  <si>
    <t>Sensor de Pressão Diferencial para Ambiente com Display. Ref.: ACI A/R2 ou equivalente técnico</t>
  </si>
  <si>
    <t>1.2.5</t>
  </si>
  <si>
    <t>Pressostato Diferencial para Ar. Ref.: ACI AFS SERIES ou equivalente técnico</t>
  </si>
  <si>
    <t>1.2.6</t>
  </si>
  <si>
    <t>Sensor / Transmissor de Pressão para Água. Ref.: ACI A/MLP Series ou equivalente técnico</t>
  </si>
  <si>
    <t>1.2.7</t>
  </si>
  <si>
    <t>Sensor de Vazão para água. Ref.: Data Industrial 200 Series ou equivalente técnico</t>
  </si>
  <si>
    <t>1.2.8</t>
  </si>
  <si>
    <t>Pressostato Diferencial para Água Ref.: United Electric Controls 24 Series ou equivalente técnico</t>
  </si>
  <si>
    <t>1.2.9</t>
  </si>
  <si>
    <t>Chave de nível tipo boia para água . Ref.: NIVETEC Série 080 ou equivalente técnico</t>
  </si>
  <si>
    <t>1.2.10</t>
  </si>
  <si>
    <t>Sensor de Nível ultrassônico. Ref.: NIVETEC EchoTREK ou equivalente técnico</t>
  </si>
  <si>
    <t>1.2.11</t>
  </si>
  <si>
    <t>Sensor de porta magnético embutido, versão NF. Stilus ou equivalente técnico</t>
  </si>
  <si>
    <t>SUBTOTAL PERIFÉRICOS</t>
  </si>
  <si>
    <t>Material de Instalação</t>
  </si>
  <si>
    <t>1.3.1</t>
  </si>
  <si>
    <t>Cabo par trançado e blindado, 2x22AWG, para rede de comunicação RS-485 (BACnet- MSTP/MODBUS-RTU). Fabricante de Ref.: Lipperfil</t>
  </si>
  <si>
    <t>1.3.2</t>
  </si>
  <si>
    <t>Cabo de comunicação UTP 4 Pares CAT6. Ref.:  Furukawa, ou equivalente técnico</t>
  </si>
  <si>
    <t>1.3.3</t>
  </si>
  <si>
    <t>Cabo par trançado e blindado, 2x22AWG, para pontos analógicos. Fabricante de Ref.: Lipperfil ou equivalente técnico</t>
  </si>
  <si>
    <t>1.3.4</t>
  </si>
  <si>
    <t>Cabo par trançado, flexível, 300 V, antichama revestidos em PVC, para entradas discretas 2x1,0 mm². Ref.: Lipperfil ou equivalente técnico</t>
  </si>
  <si>
    <t>1.3.5</t>
  </si>
  <si>
    <t>Cabo par trançado, flexível, 750 V, antichama revestidos em PVC, para saídas discretas 2x1,0 mm². Ref.: Lipperfil ou equivalente técnico</t>
  </si>
  <si>
    <t>1.3.6</t>
  </si>
  <si>
    <t>Cabo trançado blindado, com capa, com dreno, polarizado 3x1,0 mm², para atuador proporcional. Ref.:Lipperfil ou equivalente técnico</t>
  </si>
  <si>
    <t>1.3.7</t>
  </si>
  <si>
    <t>Cabo PP, flexível,750 V, 3x1,5 mm², antichama revestidos em PVC, para atuador on/off. Ref.:Lipperfil ou equivalente técnico</t>
  </si>
  <si>
    <t>1.3.8</t>
  </si>
  <si>
    <t xml:space="preserve">Eletrocalha lisa em chapa galvanizada com tampa, acessórios e micelâneas para montagem e instalação (peça de 3m). Ref.: Elecon, Maxtil ou equivalente técnico </t>
  </si>
  <si>
    <t>1.3.9</t>
  </si>
  <si>
    <t>75x75mm</t>
  </si>
  <si>
    <t>1.3.10</t>
  </si>
  <si>
    <t xml:space="preserve">Eletroduto de ferro 1" galvanizado com acessórios e micelâneas para montagem e instalação (peça de 3m). Ref.: Carbinox, Elecon, Apolo ou equivalente técnico </t>
  </si>
  <si>
    <t>1.3.11</t>
  </si>
  <si>
    <t>Eletroduto em PVC 1" embutido no piso ou na parede com acessórios e micelâneas para montagem e instalação (peça de 3m). Ref.: Elecon, Tigre ou equivalente técnico</t>
  </si>
  <si>
    <t>SUBTOTAL MATERIAL DE INSTALAÇÃO</t>
  </si>
  <si>
    <t>SISTEMA DE SEGURANÇA / SISTEMA DE CFTV</t>
  </si>
  <si>
    <t>Servidor NVR - Processador Intel Xeon E5 - 2620, 16Gb de memória RAM, 84Tb efetivo em RAID 6  para armazenamento interno, Rack padrão 19", com ocupação de 2U Ref.:  Avigilon ou equivalente técnico.</t>
  </si>
  <si>
    <t>Switch 48 Portas IP/POE , 2 Portas mini GBIC, CAT 6, instalado em rack de 19. Ref.: Cisco 3560-E Catalyst Series Switches, Alcatel, HP ou equivalente Técnico</t>
  </si>
  <si>
    <t>Patch Panel 48 portas, categoria 6. Ref.: Furukawa, Commscope, Panduit ou equivalente Técnico</t>
  </si>
  <si>
    <t>Câmera Dome Fixa (Aplicação Interna, Externa e em Elevador). Ref.: Avigilon 3.0C-H3A-DO1-IR WDR 120db ou equivalente Técnico</t>
  </si>
  <si>
    <t>Rack Concentrador 43U completo padrão 19" com porta de vidro, sistema duplo de ventilação forçada e acessórios para montagem dos equipamentos dos sistema de  Automação e de Segurança. Ref.: Taunus, Knurr, Carthoms ou equivalente técnico.</t>
  </si>
  <si>
    <t>Cabo UTP 4 Pares CAT6 tipo CM. Ref.: Furukawa, Commscope, Panduit ou equivalente técnico.</t>
  </si>
  <si>
    <t>Cabo blindado F/UTP 4 Pares CAT6 tipo CM. Ref.: Furukawa, Commscope, Panduit ou equivalente técnico.</t>
  </si>
  <si>
    <t>Cabo SF/UTP 4 Pares CAT5e. Ref.: Furukawa, Commscope, Panduit ou equivalente técnico.</t>
  </si>
  <si>
    <t>Eletrocalha lisa em chapa galvanizada com tampa, acessórios e micelâneas para montagem e instalação. Ref.: Elecon, Maxtil ou equivalente técnico</t>
  </si>
  <si>
    <t>200x75mm</t>
  </si>
  <si>
    <t>100x75mm</t>
  </si>
  <si>
    <t>Caixa de passagem intslada em piso 10x10cm. Ref.: Elecon, Tigre ou equivalente técnico</t>
  </si>
  <si>
    <t>Caixa de passagem instalada em parede ou poste, 30x30cm. Ref.: Elecon, Tigre ou equivalente técnico</t>
  </si>
  <si>
    <t xml:space="preserve">Eletroduto de ferro galvanizado 1" com acessórios e micelâneas para montagem e instalação. Ref.: Carbinox, Elecon, Apolo ou equivalente técnico </t>
  </si>
  <si>
    <t>Eletroduto em PVC embutido no piso ou na parede com acessórios e micelâneas para montagem e instalação. Ref.: Elecon, Tigre ou equivalente técnico</t>
  </si>
  <si>
    <t>SISTEMA DE CONTROLE DE ACESSO</t>
  </si>
  <si>
    <t>3.1.1</t>
  </si>
  <si>
    <t>Switch 48 Portas CAT 6. Ref.: Cisco 3650 Catalyst Series Switches, Alcatel, HP ou equivalente Técnico</t>
  </si>
  <si>
    <t>3.1.2</t>
  </si>
  <si>
    <t>3.2.1</t>
  </si>
  <si>
    <t>Conjunto para instalação em portas, composto por: leitor de barras, MRA (leitor de barras), KIT de Emergência (Chave Pacri), Fecho Magnético 300Lbs, Fonte de Alimentação e demais acessórios/periféricos. Ref.: Digicon MCAnet ou equivalente Técnico.</t>
  </si>
  <si>
    <t>3.2.2</t>
  </si>
  <si>
    <t>Conjunto para instalação em portas, composto por:  leitor de barras e biometria, MRA (leitor de barras), KIT de Emergência (Chave Pacri), Fecho Magnético 1200Lbs, Fonte de Alimentação e demais acessórios/periféricos. Ref.: Digicon MCAnet ou equivalente Técnico.</t>
  </si>
  <si>
    <t>3.2.3</t>
  </si>
  <si>
    <t>Jogo de catracas em aço inox para controle de acesso, com 3 catracas e uma portinhola para acessibilidade, com sistema de portas deslizantes "Wings" de vidro e leitores e coletores de cartões. Conforme Projeto.</t>
  </si>
  <si>
    <t>Cabo de cobre flexível blindado 3x1,5mm², blindagem com malha de cobre (shield), revestido em PVC, para comunicação RS 485 (BACNET) para leitoras biométricas. Ref.: Prysmian ou equivalente técnico</t>
  </si>
  <si>
    <t>Cabo paralelo flexível 750 V, antichama revestidos em PVC  2x 1,0 mm², para fechadura eletromagnética e botoeira. Ref.: Lipperfil, Prysmian, Poliron ou equivalente técnico</t>
  </si>
  <si>
    <t xml:space="preserve">Eletroduto de ferro galvanizado com acessórios e micelâneas para montagem e instalação. Ref.: Carbinox, Elecon, Apolo ou equivalente técnico </t>
  </si>
  <si>
    <t>Caixa de passagem 10x10cm. Ref.: Elecon, Tigre ou equivalente técnico</t>
  </si>
  <si>
    <t>SISTEMA DE ALARME PERIMETRAL</t>
  </si>
  <si>
    <t>4.1.2</t>
  </si>
  <si>
    <t>Sensor sísmico com raio de atuação de 5m. Ref.: Bosch ou equivalente técnico</t>
  </si>
  <si>
    <t>4.2.1</t>
  </si>
  <si>
    <t>Eletroduto em PVC 1" embutido no piso ou na parede com acessórios e micelâneas para montagem e instalação. Ref.: Elecon, Tigre ou equivalente técnico</t>
  </si>
  <si>
    <t>TOTAL AUTOMAÇÃO</t>
  </si>
  <si>
    <t>XI</t>
  </si>
  <si>
    <t>INSTALAÇÕES HIDRÁULICAS</t>
  </si>
  <si>
    <t>AGUA FRIA E REUSO</t>
  </si>
  <si>
    <t>Tubos de polipropileno - PPR-PN 20</t>
  </si>
  <si>
    <t>Tubo PPR PN20 Ø 25 mm</t>
  </si>
  <si>
    <t>Tubo PPR PN20 Ø 32 mm</t>
  </si>
  <si>
    <t>Tubo PPR PN20 Ø 40 mm</t>
  </si>
  <si>
    <t>Tubo PPR PN20 Ø 50 mm</t>
  </si>
  <si>
    <t>Tubo PPR PN20 Ø 63 mm</t>
  </si>
  <si>
    <t>Tubo PPR PN20 Ø 75 mm</t>
  </si>
  <si>
    <t>SUBTOTAL TUBOS DE POLIPROPILENO - PPR-PN 20</t>
  </si>
  <si>
    <t>Conexões de polipropileno</t>
  </si>
  <si>
    <t>Cotovelo 45º de polipropileno Ø 40 mm</t>
  </si>
  <si>
    <t>Cotovelo 90º de polipropileno Ø 25 mm</t>
  </si>
  <si>
    <t>Cotovelo 90º de polipropileno Ø 32 mm</t>
  </si>
  <si>
    <t>Cotovelo 90º de polipropileno Ø 40 mm</t>
  </si>
  <si>
    <t>Cotovelo 90º de polipropileno Ø 50 mm</t>
  </si>
  <si>
    <t>Cotovelo 90º de polipropileno Ø 63 mm</t>
  </si>
  <si>
    <t>Cotovelo 90º de polipropileno Ø 75 mm</t>
  </si>
  <si>
    <t>Te de polipropileno Ø 25 mm</t>
  </si>
  <si>
    <t>Te de polipropileno Ø 32 mm</t>
  </si>
  <si>
    <t>Te de polipropileno Ø 40 mm</t>
  </si>
  <si>
    <t>Te de polipropileno Ø 50 mm</t>
  </si>
  <si>
    <t>1.2.12</t>
  </si>
  <si>
    <t>Te de polipropileno Ø 75 mm</t>
  </si>
  <si>
    <t>1.2.13</t>
  </si>
  <si>
    <t>Te de redução de polipropileno Ø 32 x 25 mm</t>
  </si>
  <si>
    <t>1.2.14</t>
  </si>
  <si>
    <t>Te de redução de polipropileno Ø 40 x 32 mm</t>
  </si>
  <si>
    <t>1.2.15</t>
  </si>
  <si>
    <t>Te de redução de polipropileno Ø 50 x 40 mm</t>
  </si>
  <si>
    <t>1.2.16</t>
  </si>
  <si>
    <t>Bucha de redução de polipropileno Ø 32 x 25 mm</t>
  </si>
  <si>
    <t>1.2.17</t>
  </si>
  <si>
    <t>Bucha de redução de polipropileno Ø 40 x 32 mm</t>
  </si>
  <si>
    <t>1.2.18</t>
  </si>
  <si>
    <t>Bucha de redução de polipropileno Ø 50 x 40 mm</t>
  </si>
  <si>
    <t>1.2.19</t>
  </si>
  <si>
    <t>Bucha de redução de polipropileno Ø 63 x 40 mm</t>
  </si>
  <si>
    <t>1.2.20</t>
  </si>
  <si>
    <t>Bucha de redução de polipropileno Ø 75 x 50 mm</t>
  </si>
  <si>
    <t>Bucha de redução de polipropileno Ø 75 x 63 mm</t>
  </si>
  <si>
    <t>SUBTOTAL CONEXÕES DE POLIPROPILENO</t>
  </si>
  <si>
    <t>Registros e Válvulas</t>
  </si>
  <si>
    <t>Registro Borboleta latão Ø75</t>
  </si>
  <si>
    <t>Registro de gaveta bruto 1502-B Ø 1.1/2"</t>
  </si>
  <si>
    <t>Registro de gaveta bruto 1502-B Ø 2"</t>
  </si>
  <si>
    <t>Registro de gaveta cromado 1509-C Ø 1" (base)</t>
  </si>
  <si>
    <t>Registro de gaveta cromado 1509-C Ø 1.1/2" (base)</t>
  </si>
  <si>
    <t>SUBTOTAL REGISTROS E VÁLVULAS</t>
  </si>
  <si>
    <t>Acessórios</t>
  </si>
  <si>
    <t>1.4.1</t>
  </si>
  <si>
    <t>Torneira de Lavagem Ø 3/4"</t>
  </si>
  <si>
    <t>1.4.2</t>
  </si>
  <si>
    <t>Bomba de pressurização da rede da concessionária (DMAE), H.man=1mca,  KSB ou equivalente</t>
  </si>
  <si>
    <t>1.4.3</t>
  </si>
  <si>
    <t>Bomba de recalque de água de reúso (reservatório de reúso), Q=15m³/h; H.man=33mca; Potência=2cv,  KSB ou equivalente</t>
  </si>
  <si>
    <t>Filtro de areia com 4m³/h (reservatório de reúso), Dancor ou equivalente</t>
  </si>
  <si>
    <t>Dosador de Cloro de 5 litros/h (reservatório de reúso), Ingetronic ou equivalente</t>
  </si>
  <si>
    <t>Reservatório de água potável de 57.170L</t>
  </si>
  <si>
    <t xml:space="preserve">Caixa de PVC, dim.30x30cm, com tampa, para alocação das válvulas enterradas. </t>
  </si>
  <si>
    <t>SUBTOTAL ACESSÓRIOS</t>
  </si>
  <si>
    <t>ESGOTO E AGUAS PLUVIAIS</t>
  </si>
  <si>
    <t xml:space="preserve">Tubos de PVC série "R" </t>
  </si>
  <si>
    <t>Tubo PVC série "R" PL Ø 25 mm</t>
  </si>
  <si>
    <t>Tubo PVC série "R" PL Ø 40 mm</t>
  </si>
  <si>
    <t>Tubo PVC série "R" PL Ø 50 mm</t>
  </si>
  <si>
    <t>Tubo PVC série "R" PL Ø 75 mm</t>
  </si>
  <si>
    <t>Tubo PVC série "R" PL Ø 100 mm</t>
  </si>
  <si>
    <t>Tubo PVC série "R" PL Ø 150 mm</t>
  </si>
  <si>
    <t>Tubo PVC série "R" PL Ø 200 mm</t>
  </si>
  <si>
    <t>Tubo PVC série "R" PL Ø 250 mm</t>
  </si>
  <si>
    <t>Tubo PVC série "R" PL Ø 300 mm</t>
  </si>
  <si>
    <t>SUBTOTAL TUBOS DE PVC SÉRIE "R"</t>
  </si>
  <si>
    <t>Conexões de PVC série "R"</t>
  </si>
  <si>
    <t>Joelho 45º PVC série "R" Ø 40 mm</t>
  </si>
  <si>
    <t>Joelho 45º PVC série "R" Ø 50 mm</t>
  </si>
  <si>
    <t>Joelho 45º PVC série "R" Ø 75 mm</t>
  </si>
  <si>
    <t>Joelho 45º PVC série "R" Ø 100 mm</t>
  </si>
  <si>
    <t>Joelho 45º PVC série "R" Ø 150 mm</t>
  </si>
  <si>
    <t>Joelho 90º PVC série "R" Ø 50 mm</t>
  </si>
  <si>
    <t>Joelho 90º PVC série "R" Ø 75 mm</t>
  </si>
  <si>
    <t>Joelho 90º PVC série "R" Ø 100 mm</t>
  </si>
  <si>
    <t>Joelho 90º PVC série "R" Ø 150 mm</t>
  </si>
  <si>
    <t>Junção simples PVC série "R" Ø 50 x 50 mm</t>
  </si>
  <si>
    <t>Junção simples PVC série "R" Ø 100 x  75 mm</t>
  </si>
  <si>
    <t>Junção simples PVC série "R" Ø 100 x 100 mm</t>
  </si>
  <si>
    <t>Junção simples PVC série "R" Ø 150 x 100 mm</t>
  </si>
  <si>
    <t>Junção simples PVC série "R" Ø 150 x 150 mm</t>
  </si>
  <si>
    <t>Te sanitário PVC série "R" Ø 50 x 50 mm</t>
  </si>
  <si>
    <t>Te sanitário PVC série "R" Ø 75 x 75 mm</t>
  </si>
  <si>
    <t>Te sanitário PVC série "R" Ø 100 x 75 mm</t>
  </si>
  <si>
    <t>Cap PVC série "R" Ø 50 mm</t>
  </si>
  <si>
    <t>Cap PVC série "R" Ø 75 mm</t>
  </si>
  <si>
    <t>Cap PVC série "R" Ø 100 mm</t>
  </si>
  <si>
    <t>Redução excêntrica PVC série "R" Ø 75 x 50 mm</t>
  </si>
  <si>
    <t>SUBTOTAL CONEXÕES DE PVC SÉRIE "R"</t>
  </si>
  <si>
    <t>Ralos secos e sifonados</t>
  </si>
  <si>
    <t>Ralo Sifonado 3 entradas de Ø40 e uma saída de Ø50</t>
  </si>
  <si>
    <t>Ralo Sifonado 6 entradas Ø50 e saída de Ø75</t>
  </si>
  <si>
    <t>Ralo seco saída horizontal PVC série "R" Ø100</t>
  </si>
  <si>
    <t>SUBTOTAL RALOS SECOS E SIFONADOS</t>
  </si>
  <si>
    <t>Grelha Hemisférica Ø150</t>
  </si>
  <si>
    <t>Grelha Hemisférica Ø100</t>
  </si>
  <si>
    <t>Grelha Hemisférica Ø75</t>
  </si>
  <si>
    <t>Caixa de Gordura saída de Ø75</t>
  </si>
  <si>
    <t xml:space="preserve">Caixa de alv. bloco concreto 9x19x39cm, dim.60x60cm e Hmáx=1m, com tampa em concreto esp.5cm, lastro concreto esp.10cm, revestida intern. c/ chapisco e reboco impermeab, escavação, reaterro e parede interna em concreto </t>
  </si>
  <si>
    <t xml:space="preserve">Caixa de alv. bloco concreto 9x19x39cm, dim.90x90cm e Hmáx=1m, com tampa em concreto esp.5cm, lastro concreto esp.10cm, revestida intern. c/ chapisco e reboco impermeab, escavação, reaterro e parede interna em concreto </t>
  </si>
  <si>
    <t xml:space="preserve">Caixa de alv. bloco concreto 9x19x39cm, dim.140x80cm e Hmáx=1m, com tampa em concreto esp.5cm, lastro concreto esp.10cm, revestida intern. c/ chapisco e reboco impermeab, escavação, reaterro e parede interna em concreto </t>
  </si>
  <si>
    <t>Poço de concreto de esgoto, dim. 1,70x1,70x1,65m, com tampa de concreto dim.0,60x0,60m.</t>
  </si>
  <si>
    <t>Bomba submersível para recalque de AP, Q=95m³/h ; H.man=8mca ; Potência = 5cv, KSB ou equivalente</t>
  </si>
  <si>
    <t>Bomba submersível para recalque de AP, Q=68m³/h ; H.man=6mca ; Potência = 3cv, KSB ou equivalente</t>
  </si>
  <si>
    <t>Bomba submersível para recalque de AP, Q=48m³/h ; H.man=4mca ; Potência = 3cv, KSB ou equivalente</t>
  </si>
  <si>
    <t>Bomba submersível para recalque de AP (reservatório de retardo), Q=12m³/h ; H.man=4mca ; Potência = 0,5cv, KSB ou equivalente</t>
  </si>
  <si>
    <t>Bomba submersível para recalque de Esgoto, Q=18m³/h ; H.man=7mca, Potência = 3cv, KSB ou equivalente</t>
  </si>
  <si>
    <t>Poço para recalque de AP, Ø2,0m x  h=2,0m</t>
  </si>
  <si>
    <t>Poço para recalque de AP, Ø1,5m x  h=1,5m</t>
  </si>
  <si>
    <t>Poço para recalque de AP, Ø1,5m x  h=2,0m</t>
  </si>
  <si>
    <t>Poço Esgoto, Ø1,0m x h=1,11m</t>
  </si>
  <si>
    <t>Reservatório de água de retardo de 49m³</t>
  </si>
  <si>
    <t>Reservatório de reúso de água pluviais  de 15m³</t>
  </si>
  <si>
    <t>TOTAL INSTALAÇÕES HIDRÁULICAS</t>
  </si>
  <si>
    <t>XII</t>
  </si>
  <si>
    <t>ACÚSTICA</t>
  </si>
  <si>
    <t>Data Center - Cobertura</t>
  </si>
  <si>
    <t xml:space="preserve">SoundTap </t>
  </si>
  <si>
    <t>Atenuadores de Ruído de entrada (3,00x1,50x3,00)</t>
  </si>
  <si>
    <t>Atenuadores de Ruído de saída (2,70x2,40x2,40)</t>
  </si>
  <si>
    <t>Porta Acústica 2 folhas (vão da porta =2,40x2,20) (Ref. Somax, 46db B03SAL60)</t>
  </si>
  <si>
    <t>Tubo 50x50x3,00</t>
  </si>
  <si>
    <t>Perfil L 50x50x3,00</t>
  </si>
  <si>
    <t>W150x13,0</t>
  </si>
  <si>
    <t>Acoustic Tap</t>
  </si>
  <si>
    <t>SUBTOTAL COBERTURA</t>
  </si>
  <si>
    <t>TOTAL ACÚSTICA</t>
  </si>
  <si>
    <t>XIII</t>
  </si>
  <si>
    <t>INSTALAÇÕES DE ÓLEO DIESEL</t>
  </si>
  <si>
    <t>SERRALHERIA</t>
  </si>
  <si>
    <t>Água p/ ancoragem de tanques e adensamento do solo</t>
  </si>
  <si>
    <t>Canaleta perfil cartola</t>
  </si>
  <si>
    <t>Cantoneira 1'' x 1/8''</t>
  </si>
  <si>
    <t>Cantoneira 2'' x 3/16</t>
  </si>
  <si>
    <t>Chumbador 3/8'' galv.</t>
  </si>
  <si>
    <t>Miscelâneas</t>
  </si>
  <si>
    <t>Mão de obra</t>
  </si>
  <si>
    <t>SUBTOTAL SERRALHERIA</t>
  </si>
  <si>
    <t>HIDRÁULICA DO TANQUE E  MEIO AMBIENTE</t>
  </si>
  <si>
    <t>Bandeija de contenção chapa de aço carbono 1/8''</t>
  </si>
  <si>
    <t>Barra roscada 3/8 galv. C/ 3 metros</t>
  </si>
  <si>
    <t>Boot 2''</t>
  </si>
  <si>
    <t>Boot 3/4''</t>
  </si>
  <si>
    <t>Câmara de calçada 42'' completa com tampa</t>
  </si>
  <si>
    <t>Colar de descarga selada (colar fixo p/ tanque em latão )</t>
  </si>
  <si>
    <t>Cotovelo 45º 1.1/2'' preto</t>
  </si>
  <si>
    <t>Cotovelo 90º 1'' preto</t>
  </si>
  <si>
    <t>Cotovelo 90º 1.1/2'' preto</t>
  </si>
  <si>
    <t>Cotovelo galv. 90º M/F 1.1/2''</t>
  </si>
  <si>
    <t>Cotovelo galv. 90º M/F 2''</t>
  </si>
  <si>
    <t>Cotovelo red. 1.1/2'' x 1''</t>
  </si>
  <si>
    <t>CSAO completa com tampas</t>
  </si>
  <si>
    <t>CCO completa com tampas</t>
  </si>
  <si>
    <t>Filtro de linha 1''</t>
  </si>
  <si>
    <t>Flexível 1.1/2'' MF 1.1/2'' x FG 1.1/2'' x 60 cm c/adaptador</t>
  </si>
  <si>
    <t>Flexível 1.1/2'' MF 2'' x FG 1.1/2'' x 60 cm c/adaptador</t>
  </si>
  <si>
    <t>Flexível 1.1/2'' MF 2'' x FG 2'' x 60 cm</t>
  </si>
  <si>
    <t>Float Ball (Válvula de esfera flutuante)</t>
  </si>
  <si>
    <t>Luva galv. 1.½"</t>
  </si>
  <si>
    <t>Luva galv. 2''</t>
  </si>
  <si>
    <t>Manômetro reto 2'' BSP conexão 1/2" até 45 PSI</t>
  </si>
  <si>
    <t>Miscelâneas Hidráulica</t>
  </si>
  <si>
    <t>Niple duplo 1'' preto</t>
  </si>
  <si>
    <t>Niple duplo 1.1/2'' preto</t>
  </si>
  <si>
    <t>Niple duplo 4'' preto</t>
  </si>
  <si>
    <t>Niple duplo red. 1.1/2'' x 1'' preto</t>
  </si>
  <si>
    <t>pó de pedra</t>
  </si>
  <si>
    <t>Spill container</t>
  </si>
  <si>
    <t>Sump de contençaõ 3</t>
  </si>
  <si>
    <t>Sump de tanque 42''</t>
  </si>
  <si>
    <t>Tee 1'' preto</t>
  </si>
  <si>
    <t>Tee 1.1/2'' preto</t>
  </si>
  <si>
    <t>Tee red. 1.1/2'' x 1'' preto</t>
  </si>
  <si>
    <t>Terminal respiro s/ válvula</t>
  </si>
  <si>
    <t>Tee PEAD eletrosoldável 2"</t>
  </si>
  <si>
    <t>Transição eletrosoldável PEAD 1.½"</t>
  </si>
  <si>
    <t>Transição eletrosoldável PEAD 2"</t>
  </si>
  <si>
    <t>Tubo flexível MF X FG 1'' c/30 cm</t>
  </si>
  <si>
    <t>tubo galv. 2"</t>
  </si>
  <si>
    <t>Tubo galv. 4"</t>
  </si>
  <si>
    <t>kit adaptador para sifão</t>
  </si>
  <si>
    <t>Tubo PEAD 2" parede dupla</t>
  </si>
  <si>
    <t>Tubo Preto SCH 40 1''</t>
  </si>
  <si>
    <t>Tubo Preto SCH 40 1.1/2''</t>
  </si>
  <si>
    <t>União AB 1'' preta</t>
  </si>
  <si>
    <t>União AB 1.1/2'' preta</t>
  </si>
  <si>
    <t>Válvula anti transbordamento (over fill)</t>
  </si>
  <si>
    <t>Válvula esfera 1'' c/4 parafusos - aço carbono p/óleo diesel</t>
  </si>
  <si>
    <t>Válvula esfera A/C plena 1.1/2'' c/4 parafusos</t>
  </si>
  <si>
    <t>Válvula Solenóide NF 1'' 220V Prova Explosão</t>
  </si>
  <si>
    <t>Válvula Solenóide NF 1.1/2'' 220V Prova Explosão</t>
  </si>
  <si>
    <t>Engenharia - Projetos - Custos Administrativos</t>
  </si>
  <si>
    <t>SUBTOTAL HIDRÁULICA DO TAQUE E MEIO AMBIENTE</t>
  </si>
  <si>
    <t>ELÉTRICA, MONITORAMENTO E CONTROLE</t>
  </si>
  <si>
    <t>Cabo AFD 2P x 20 AWG</t>
  </si>
  <si>
    <t>Cabo flexível 1 mm² - branco</t>
  </si>
  <si>
    <t>Cabo flexível 1,5 mm³</t>
  </si>
  <si>
    <t>Cabo flexível 2,5 mm² - preto</t>
  </si>
  <si>
    <t>Cabo nú 16 mm²</t>
  </si>
  <si>
    <t>Cabo PP 2 x 2,5 mm2</t>
  </si>
  <si>
    <t>Caixa completo com sensor de monitoramento</t>
  </si>
  <si>
    <t>Caixa de aterramento 9'' (aro + tampa)</t>
  </si>
  <si>
    <t>Caixa passagem 20 x 20 cm alumínio</t>
  </si>
  <si>
    <t>Condulete '' T '' à prova de explosão 1'' c/rosca BSP</t>
  </si>
  <si>
    <t>Condulete C - 1''" c/rosca</t>
  </si>
  <si>
    <t>Condulete "C" à prova de explosão 1" c/ rosca BSP</t>
  </si>
  <si>
    <t>Condulete C 3/4'' c/rosca</t>
  </si>
  <si>
    <t>Condulete LR 1'' c/rosca</t>
  </si>
  <si>
    <t>Condulete LR 3/4'' c/rosca</t>
  </si>
  <si>
    <t>Condulete T - 3/4" c/ rosca - alumínio</t>
  </si>
  <si>
    <t>Condulete T 3/4'' prova explosão c/rosca BSP</t>
  </si>
  <si>
    <t>Curva raio longo galv. pesado 90º 1''</t>
  </si>
  <si>
    <t>Curva raio longo galv. pesado 90º 3/4''</t>
  </si>
  <si>
    <t>Eletroduto galv. a fogo NBR 5598 1''</t>
  </si>
  <si>
    <t>Eletroduto galv. a fogo NBR 5598 3/4''</t>
  </si>
  <si>
    <t>Eletroduto Galv. Pesado 2"</t>
  </si>
  <si>
    <t>Flex prov 1" x 40cm</t>
  </si>
  <si>
    <t>Haste de terra 5/8" x 2,40 m (s/ conector)</t>
  </si>
  <si>
    <t>Luva p/ eletroduto 3/4" e 1"</t>
  </si>
  <si>
    <t>Luva red. 1'' x 3/4''</t>
  </si>
  <si>
    <t>Miscelâneas Elétrica</t>
  </si>
  <si>
    <t>Perfilado</t>
  </si>
  <si>
    <t>Quadro 300 x 200 x 200</t>
  </si>
  <si>
    <t>Unidade seladora 1''</t>
  </si>
  <si>
    <t>Unidade seladora 3/4"</t>
  </si>
  <si>
    <t>SUBTOTAL ELÉTRICA, MONITORAMENTO E CONTROLE</t>
  </si>
  <si>
    <t>EQUIPAMENTOS</t>
  </si>
  <si>
    <t>bomba de sucção e recalque - submersível - 46 psi - 1,5HP</t>
  </si>
  <si>
    <t>Filtro desidratador e particulas</t>
  </si>
  <si>
    <t>filtro bactericida</t>
  </si>
  <si>
    <t>Mód de Monitoramento Econtrol  EC 100 - com 10 canais e rele de saída</t>
  </si>
  <si>
    <t>Pressostato / Vacuostato</t>
  </si>
  <si>
    <t>Quadro de comando completo</t>
  </si>
  <si>
    <t>Sensor de nível 4 switchs</t>
  </si>
  <si>
    <t>Sistema de medição Volumétrica para tq 30m³ pleno (2 sondas)</t>
  </si>
  <si>
    <t>Tanque áreo sobre pés 250 litros</t>
  </si>
  <si>
    <t>Tanque jaqueado 15m³ + frete</t>
  </si>
  <si>
    <t>SUBTOTAL EQUIPAMENTOS</t>
  </si>
  <si>
    <t>CIVIL</t>
  </si>
  <si>
    <t>Escavadeira</t>
  </si>
  <si>
    <t>transporte de máquina</t>
  </si>
  <si>
    <t>bota fora (correspondente a 2 tanques de 30 m³)</t>
  </si>
  <si>
    <t>concreto (0.15 cm) sobre os 2 tanques</t>
  </si>
  <si>
    <t>SUBTOTAL CIVIL</t>
  </si>
  <si>
    <t>DIVERSOS</t>
  </si>
  <si>
    <t>Mobilização, desmobilização e limpeza</t>
  </si>
  <si>
    <t>Projeto as built e manuais de operação e de treinamento</t>
  </si>
  <si>
    <t>Licenciamentos Ambientais</t>
  </si>
  <si>
    <t>Despesas gerais e contingências</t>
  </si>
  <si>
    <t>TOTAL INSTALAÇÕES DE ÓLEO DIESEL</t>
  </si>
  <si>
    <t>ADMINISTRAÇÂO</t>
  </si>
  <si>
    <t>ADMINISTRAÇÃO LOCAL</t>
  </si>
  <si>
    <t>Gerente  de  projetos</t>
  </si>
  <si>
    <t>mês</t>
  </si>
  <si>
    <t>Engenheiro Civil</t>
  </si>
  <si>
    <t>Engenheiro Eletricista</t>
  </si>
  <si>
    <t>Engenheiros Mecânico / Ar Condicionado</t>
  </si>
  <si>
    <t>Engenheiro Automação</t>
  </si>
  <si>
    <t>Técnico Administrativo</t>
  </si>
  <si>
    <t>Técnico de Segurança do Trabalho</t>
  </si>
  <si>
    <t>Encarregado geral (mestre de civil)</t>
  </si>
  <si>
    <t>Almoxarife</t>
  </si>
  <si>
    <t>Técnico de Planejamento</t>
  </si>
  <si>
    <t>Materiais de Consumo</t>
  </si>
  <si>
    <t xml:space="preserve">SUBTOTAL </t>
  </si>
  <si>
    <t>CANTEIRO DE OBRAS</t>
  </si>
  <si>
    <t>Mobilização e Desmobilização</t>
  </si>
  <si>
    <t>Canteiro de Obras</t>
  </si>
  <si>
    <t>Segurança Patrimonial do Canteiro</t>
  </si>
  <si>
    <t>Consumos de Obra</t>
  </si>
  <si>
    <t>Tapumes e placa de obra</t>
  </si>
  <si>
    <t xml:space="preserve"> "BOOK", "AS BUILT" E QUALIDADE</t>
  </si>
  <si>
    <t>"Book" da Obra e Treinamentos</t>
  </si>
  <si>
    <t>Projeto "As built"</t>
  </si>
  <si>
    <t>Controle de Qualidade</t>
  </si>
  <si>
    <t>COMISSIONAMENTO</t>
  </si>
  <si>
    <t>Suporte ao Comissionamento</t>
  </si>
  <si>
    <t>Banco de cargas 100kW para testes</t>
  </si>
  <si>
    <t>Óleo diesel para Burn in</t>
  </si>
  <si>
    <t>lt</t>
  </si>
  <si>
    <t>APROVAÇÕES, PERMISSÕES E SEGUROS</t>
  </si>
  <si>
    <t>1.5.1</t>
  </si>
  <si>
    <t>Aprovações Legais em Órgãos Públicos</t>
  </si>
  <si>
    <t>TOTAL ADMINISTRAÇÂO</t>
  </si>
  <si>
    <t>TOTAL GERAL</t>
  </si>
  <si>
    <t xml:space="preserve">COMPOSIÇÃO DO BDI </t>
  </si>
  <si>
    <t>SIGLA</t>
  </si>
  <si>
    <t>AC</t>
  </si>
  <si>
    <t>Administração Central</t>
  </si>
  <si>
    <t>DF</t>
  </si>
  <si>
    <t>Despesas Financeiras</t>
  </si>
  <si>
    <t>GS</t>
  </si>
  <si>
    <t>Garantia / Seguro</t>
  </si>
  <si>
    <t>R</t>
  </si>
  <si>
    <t>Risco</t>
  </si>
  <si>
    <t>L</t>
  </si>
  <si>
    <t>Lucro</t>
  </si>
  <si>
    <t>COFINS</t>
  </si>
  <si>
    <t>ISS</t>
  </si>
  <si>
    <t>PIS</t>
  </si>
  <si>
    <t>T</t>
  </si>
  <si>
    <t>Tributos (soma)</t>
  </si>
  <si>
    <t>TT</t>
  </si>
  <si>
    <t>Total do BDI</t>
  </si>
  <si>
    <t>FÓRMULA DO BDI</t>
  </si>
  <si>
    <t>(1 + (AC + R + GS)) x (1 + DF) x (1 + L)</t>
  </si>
  <si>
    <t>(1 - T)</t>
  </si>
  <si>
    <t>ENCARGOS SOCIAIS - INCLUSO NO PREÇO mo</t>
  </si>
  <si>
    <t>10.2.1</t>
  </si>
  <si>
    <t>10.2.2</t>
  </si>
  <si>
    <t>10.2.3</t>
  </si>
  <si>
    <t>Tampo em granito polido na cor caramelo com frontão h=10 e saia de 20cm, nas dimensões do projeto</t>
  </si>
  <si>
    <t>Cordão Óptico - Lc/Lc - Mm - 3,0mts- Somente fornecimento</t>
  </si>
  <si>
    <t>Cordão Óptico - Lc/Lc - Mm - 1,5mts - Somente fornecimento</t>
  </si>
  <si>
    <t>Cordão Óptico - Lc/Lc - Mm - 10mts - Somente fornecimento</t>
  </si>
  <si>
    <t>Cordão Óptico - Lc/Lc - Mm - 6mts - Somente fornecimento</t>
  </si>
  <si>
    <t>Cordão Óptico - Lc/Lc - Sm - 03mts - Somente fornecimento</t>
  </si>
  <si>
    <t>Cordão Óptico - Lc/Lc - Sm - 1,5mts - Somente fornecimento</t>
  </si>
  <si>
    <t>Cordão Óptico - Lc/Lc - Sm - 10mts - Somente fornecimento</t>
  </si>
  <si>
    <t>Cordão Óptico - Lc/Lc - Sm - 06mts - Somente fornecimento</t>
  </si>
  <si>
    <t>1.1.21</t>
  </si>
  <si>
    <t>1.1.22</t>
  </si>
  <si>
    <t>1.1.23</t>
  </si>
  <si>
    <t>1.1.24</t>
  </si>
  <si>
    <t>1.3.12</t>
  </si>
  <si>
    <t>1.3.13</t>
  </si>
  <si>
    <t>1.3.14</t>
  </si>
  <si>
    <t>1.3.15</t>
  </si>
  <si>
    <t>1.3.16</t>
  </si>
  <si>
    <t>1.3.17</t>
  </si>
  <si>
    <t>1.3.18</t>
  </si>
  <si>
    <t>1.5.2</t>
  </si>
  <si>
    <t>1.5.3</t>
  </si>
  <si>
    <t>1.5.4</t>
  </si>
  <si>
    <t>1.5.5</t>
  </si>
  <si>
    <t>1.6.1</t>
  </si>
  <si>
    <t>1.6.2</t>
  </si>
  <si>
    <t>1.6.3</t>
  </si>
  <si>
    <t>1.6.4</t>
  </si>
  <si>
    <t>1.6.5</t>
  </si>
  <si>
    <t>1.6.6</t>
  </si>
  <si>
    <t>1.6.7</t>
  </si>
  <si>
    <t>1.6.8</t>
  </si>
  <si>
    <t>1.6.9</t>
  </si>
  <si>
    <t>1.6.10</t>
  </si>
  <si>
    <t>1.6.11</t>
  </si>
  <si>
    <t>1.6.12</t>
  </si>
  <si>
    <t>1.6.13</t>
  </si>
  <si>
    <t>1.6.14</t>
  </si>
  <si>
    <t>1.6.15</t>
  </si>
  <si>
    <t>1.6.16</t>
  </si>
  <si>
    <t>1.7.1</t>
  </si>
  <si>
    <t>1.7.2</t>
  </si>
  <si>
    <t>1.7.3</t>
  </si>
  <si>
    <t>1.7.4</t>
  </si>
  <si>
    <t>1.7.5</t>
  </si>
  <si>
    <t>1.8.1</t>
  </si>
  <si>
    <t>1.8.2</t>
  </si>
  <si>
    <t>1.8.3</t>
  </si>
  <si>
    <t>1.8.4</t>
  </si>
  <si>
    <t>1.8.5</t>
  </si>
  <si>
    <t>1.8.6</t>
  </si>
  <si>
    <t>1.9.1</t>
  </si>
  <si>
    <t>1.9.2</t>
  </si>
  <si>
    <t>1.9.3</t>
  </si>
  <si>
    <t>1.9.4</t>
  </si>
  <si>
    <t>1.9.5</t>
  </si>
  <si>
    <t>1.9.6</t>
  </si>
  <si>
    <t>1.9.7</t>
  </si>
  <si>
    <t>1.9.8</t>
  </si>
  <si>
    <t>1.9.9</t>
  </si>
  <si>
    <t>1.9.10</t>
  </si>
  <si>
    <t>1.9.11</t>
  </si>
  <si>
    <t>1.9.12</t>
  </si>
  <si>
    <t>1.9.13</t>
  </si>
  <si>
    <t>1.9.14</t>
  </si>
  <si>
    <t>1.9.15</t>
  </si>
  <si>
    <t>1.9.16</t>
  </si>
  <si>
    <t>1.9.17</t>
  </si>
  <si>
    <t>1.9.18</t>
  </si>
  <si>
    <t>1.9.19</t>
  </si>
  <si>
    <t>1.10.1</t>
  </si>
  <si>
    <t>1.10.2</t>
  </si>
  <si>
    <t>1.10.2.1</t>
  </si>
  <si>
    <t>1.10.2.2</t>
  </si>
  <si>
    <t>1.10.2.3</t>
  </si>
  <si>
    <t>1.10.2.4</t>
  </si>
  <si>
    <t>1.10.2.5</t>
  </si>
  <si>
    <t>1.10.2.6</t>
  </si>
  <si>
    <t>1.10.2.7</t>
  </si>
  <si>
    <t>1.10.2.8</t>
  </si>
  <si>
    <t>1.10.2.9</t>
  </si>
  <si>
    <t>1.10.2.10</t>
  </si>
  <si>
    <t>1.10.2.11</t>
  </si>
  <si>
    <t>1.10.2.12</t>
  </si>
  <si>
    <t>1.10.2.13</t>
  </si>
  <si>
    <t>1.10.2.14</t>
  </si>
  <si>
    <t>1.10.3</t>
  </si>
  <si>
    <t>1.10.4</t>
  </si>
  <si>
    <t>1.10.5</t>
  </si>
  <si>
    <t>1.10.6</t>
  </si>
  <si>
    <t>3.1.3</t>
  </si>
  <si>
    <t>3.1.4</t>
  </si>
  <si>
    <t>4.1.1</t>
  </si>
  <si>
    <t>4.1.3</t>
  </si>
  <si>
    <t>4.1.4</t>
  </si>
  <si>
    <t>4.1.5</t>
  </si>
  <si>
    <t>4.1.6</t>
  </si>
  <si>
    <t>4.4.1</t>
  </si>
  <si>
    <t>4.4.2</t>
  </si>
  <si>
    <t>5.1.8</t>
  </si>
  <si>
    <t>5.1.9</t>
  </si>
  <si>
    <t>5.1.10</t>
  </si>
  <si>
    <t>5.1.11</t>
  </si>
  <si>
    <t>5.1.12</t>
  </si>
  <si>
    <t>5.2.1</t>
  </si>
  <si>
    <t>5.2.2</t>
  </si>
  <si>
    <t>5.2.3</t>
  </si>
  <si>
    <t>5.2.4</t>
  </si>
  <si>
    <t>5.2.5</t>
  </si>
  <si>
    <t>5.2.6</t>
  </si>
  <si>
    <t>5.2.7</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</si>
  <si>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</si>
  <si>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</si>
  <si>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</si>
  <si>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</si>
  <si>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</si>
  <si>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</si>
  <si>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</si>
  <si>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</si>
  <si>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</si>
  <si>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</si>
  <si>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</si>
  <si>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</si>
  <si>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</si>
  <si>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</si>
  <si>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</si>
  <si>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</si>
  <si>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</si>
  <si>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</si>
  <si>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</si>
  <si>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</si>
  <si>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</si>
  <si>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</si>
  <si>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</si>
  <si>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</si>
  <si>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</si>
  <si>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</si>
  <si>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</si>
  <si>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</si>
  <si>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</si>
  <si>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</si>
  <si>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</si>
  <si>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</si>
  <si>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</si>
  <si>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</si>
  <si>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6.3.3</t>
  </si>
  <si>
    <t>6.3.4</t>
  </si>
  <si>
    <t>6.3.5</t>
  </si>
  <si>
    <t>6.3.6</t>
  </si>
  <si>
    <t>6.3.7</t>
  </si>
  <si>
    <t>6.3.8</t>
  </si>
  <si>
    <t>6.3.9</t>
  </si>
  <si>
    <t>6.3.10</t>
  </si>
  <si>
    <t>6.4.1.1</t>
  </si>
  <si>
    <t>6.4.1.2</t>
  </si>
  <si>
    <t>6.4.1.3</t>
  </si>
  <si>
    <t>6.4.1.4</t>
  </si>
  <si>
    <t>6.4.1.5</t>
  </si>
  <si>
    <t>6.5.1.1</t>
  </si>
  <si>
    <t>6.5.1.2</t>
  </si>
  <si>
    <t>6.5.1.3</t>
  </si>
  <si>
    <t>6.5.1.4</t>
  </si>
  <si>
    <t>6.5.1.5</t>
  </si>
  <si>
    <t>6.5.1.6</t>
  </si>
  <si>
    <t>6.5.1.7</t>
  </si>
  <si>
    <t>6.6.1</t>
  </si>
  <si>
    <t>6.6.2</t>
  </si>
  <si>
    <t>6.6.3</t>
  </si>
  <si>
    <t>6.6.4</t>
  </si>
  <si>
    <t>6.6.5</t>
  </si>
  <si>
    <t>6.6.6</t>
  </si>
  <si>
    <t>6.6.7</t>
  </si>
  <si>
    <t>6.6.8</t>
  </si>
  <si>
    <t>6.6.9</t>
  </si>
  <si>
    <t>6.6.10</t>
  </si>
  <si>
    <t>6.6.11</t>
  </si>
  <si>
    <t>6.6.12</t>
  </si>
  <si>
    <t>6.6.13</t>
  </si>
  <si>
    <t>6.6.14</t>
  </si>
  <si>
    <t>6.6.15</t>
  </si>
  <si>
    <t>6.6.16</t>
  </si>
  <si>
    <t>6.6.17</t>
  </si>
  <si>
    <t>6.6.18</t>
  </si>
  <si>
    <t>6.6.2.1</t>
  </si>
  <si>
    <t>6.6.2.2</t>
  </si>
  <si>
    <t>6.6.2.3</t>
  </si>
  <si>
    <t>6.6.2.4</t>
  </si>
  <si>
    <t>6.6.2.5</t>
  </si>
  <si>
    <t>6.6.2.6</t>
  </si>
  <si>
    <t>6.6.3.1</t>
  </si>
  <si>
    <t>6.6.3.2</t>
  </si>
  <si>
    <t>6.6.4.1</t>
  </si>
  <si>
    <t>6.6.4.2</t>
  </si>
  <si>
    <t>6.6.4.3</t>
  </si>
  <si>
    <t>6.6.4.4</t>
  </si>
  <si>
    <t>6.6.4.5</t>
  </si>
  <si>
    <t>6.6.4.6</t>
  </si>
  <si>
    <t>6.6.4.7</t>
  </si>
  <si>
    <t>6.6.4.8</t>
  </si>
  <si>
    <t>6.6.4.9</t>
  </si>
  <si>
    <t>6.6.4.10</t>
  </si>
  <si>
    <t>6.6.4.11</t>
  </si>
  <si>
    <t>6.6.4.12</t>
  </si>
  <si>
    <t>6.6.4.13</t>
  </si>
  <si>
    <t>6.6.4.14</t>
  </si>
  <si>
    <t>6.7.1</t>
  </si>
  <si>
    <t>6.7.2</t>
  </si>
  <si>
    <t>6.7.3</t>
  </si>
  <si>
    <t>6.7.4</t>
  </si>
  <si>
    <t>6.7.5</t>
  </si>
  <si>
    <t>6.7.6</t>
  </si>
  <si>
    <t>6.7.7</t>
  </si>
  <si>
    <t>6.7.8</t>
  </si>
  <si>
    <t>6.7.9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</si>
  <si>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</si>
  <si>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</si>
  <si>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</si>
  <si>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</si>
  <si>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</si>
  <si>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</si>
  <si>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</si>
  <si>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</si>
  <si>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</si>
  <si>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</si>
  <si>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</si>
  <si>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</si>
  <si>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</si>
  <si>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</si>
  <si>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</si>
  <si>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</si>
  <si>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</si>
  <si>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</si>
  <si>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</si>
  <si>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</si>
  <si>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</si>
  <si>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</si>
  <si>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</si>
  <si>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</si>
  <si>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</si>
  <si>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</si>
  <si>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</si>
  <si>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</si>
  <si>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</si>
  <si>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</si>
  <si>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</si>
  <si>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</si>
  <si>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</si>
  <si>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</si>
  <si>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</si>
  <si>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</si>
  <si>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</si>
  <si>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</si>
  <si>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</si>
  <si>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</si>
  <si>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</si>
  <si>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</si>
  <si>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</si>
  <si>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</si>
  <si>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</si>
  <si>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</si>
  <si>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</si>
  <si>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</si>
  <si>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</si>
  <si>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</si>
  <si>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</si>
  <si>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</si>
  <si>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</si>
  <si>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</si>
  <si>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6.7.63.1</t>
  </si>
  <si>
    <t>6.7.63.2</t>
  </si>
  <si>
    <t>6.7.63.3</t>
  </si>
  <si>
    <t>6.7.63.4</t>
  </si>
  <si>
    <t>6.7.64</t>
  </si>
  <si>
    <t>6.7.64.1</t>
  </si>
  <si>
    <t>6.7.64.2</t>
  </si>
  <si>
    <t>6.7.64.3</t>
  </si>
  <si>
    <t>6.7.65</t>
  </si>
  <si>
    <t>6.7.65.1</t>
  </si>
  <si>
    <t>6.7.65.2</t>
  </si>
  <si>
    <t>6.7.65.3</t>
  </si>
  <si>
    <t>6.8.1</t>
  </si>
  <si>
    <t>6.8.2</t>
  </si>
  <si>
    <t>6.8.3</t>
  </si>
  <si>
    <t>6.8.4</t>
  </si>
  <si>
    <t>6.8.5</t>
  </si>
  <si>
    <t>6.8.6</t>
  </si>
  <si>
    <t>6.8.7</t>
  </si>
  <si>
    <t>6.8.8</t>
  </si>
  <si>
    <t>6.8.9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</si>
  <si>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</si>
  <si>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</si>
  <si>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</si>
  <si>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</si>
  <si>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</si>
  <si>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</si>
  <si>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</si>
  <si>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</si>
  <si>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</si>
  <si>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</si>
  <si>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</si>
  <si>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</si>
  <si>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</si>
  <si>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</si>
  <si>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</si>
  <si>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</si>
  <si>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</si>
  <si>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</si>
  <si>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</si>
  <si>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</si>
  <si>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</si>
  <si>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6.8.30.1</t>
  </si>
  <si>
    <t>6.8.31</t>
  </si>
  <si>
    <t>6.8.31.1</t>
  </si>
  <si>
    <t>6.8.31.2</t>
  </si>
  <si>
    <t>6.8.31.3</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</si>
  <si>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</si>
  <si>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</si>
  <si>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</si>
  <si>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</si>
  <si>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</si>
  <si>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</si>
  <si>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</si>
  <si>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</si>
  <si>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</si>
  <si>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</si>
  <si>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</si>
  <si>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</si>
  <si>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</si>
  <si>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</si>
  <si>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</si>
  <si>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</si>
  <si>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</si>
  <si>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</si>
  <si>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</si>
  <si>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</si>
  <si>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</si>
  <si>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</si>
  <si>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</si>
  <si>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6.9.1</t>
  </si>
  <si>
    <t>6.9.1.1</t>
  </si>
  <si>
    <t>6.9.1.2</t>
  </si>
  <si>
    <t>6.9.1.3</t>
  </si>
  <si>
    <t>6.9.1.4</t>
  </si>
  <si>
    <t>6.9.1.5</t>
  </si>
  <si>
    <t>6.9.1.6</t>
  </si>
  <si>
    <t>6.9.1.7</t>
  </si>
  <si>
    <t>6.9.2</t>
  </si>
  <si>
    <t>6.9.2.1</t>
  </si>
  <si>
    <t>6.9.2.2</t>
  </si>
  <si>
    <t>6.9.2.3</t>
  </si>
  <si>
    <t>6.9.2.4</t>
  </si>
  <si>
    <t>6.9.2.5</t>
  </si>
  <si>
    <t>6.9.2.6</t>
  </si>
  <si>
    <t>6.9.3</t>
  </si>
  <si>
    <t>6.9.4</t>
  </si>
  <si>
    <t>6.9.4.1</t>
  </si>
  <si>
    <t>6.9.4.2</t>
  </si>
  <si>
    <t>6.9.4.3</t>
  </si>
  <si>
    <t>6.9.4.4</t>
  </si>
  <si>
    <t>6.9.4.5</t>
  </si>
  <si>
    <t>6.9.4.6</t>
  </si>
  <si>
    <t>6.9.4.7</t>
  </si>
  <si>
    <t>6.9.4.8</t>
  </si>
  <si>
    <t>6.9.5</t>
  </si>
  <si>
    <t>6.9.5.1</t>
  </si>
  <si>
    <t>6.9.5.2</t>
  </si>
  <si>
    <t>6.9.6</t>
  </si>
  <si>
    <t>6.9.6.1</t>
  </si>
  <si>
    <t>6.9.6.2</t>
  </si>
  <si>
    <t>6.9.6.3</t>
  </si>
  <si>
    <t>6.9.6.4</t>
  </si>
  <si>
    <t>6.9.6.5</t>
  </si>
  <si>
    <t>6.9.6.6</t>
  </si>
  <si>
    <t>6.9.6.7</t>
  </si>
  <si>
    <t>7.1.1</t>
  </si>
  <si>
    <t>7.1.4</t>
  </si>
  <si>
    <t>7.1.5</t>
  </si>
  <si>
    <t>7.1.6</t>
  </si>
  <si>
    <t>7.1.7</t>
  </si>
  <si>
    <t>7.1.8</t>
  </si>
  <si>
    <t>7.1.9</t>
  </si>
  <si>
    <t>7.1.10</t>
  </si>
  <si>
    <t>7.1.11</t>
  </si>
  <si>
    <t>7.1.12</t>
  </si>
  <si>
    <t>7.1.13</t>
  </si>
  <si>
    <t>7.1.14</t>
  </si>
  <si>
    <t>7.1.15</t>
  </si>
  <si>
    <t>7.1.16</t>
  </si>
  <si>
    <t>7.1.17</t>
  </si>
  <si>
    <t>7.1.18</t>
  </si>
  <si>
    <t>7.1.19</t>
  </si>
  <si>
    <t>7.1.20</t>
  </si>
  <si>
    <t>7.1.21</t>
  </si>
  <si>
    <t>7.2.5</t>
  </si>
  <si>
    <t>7.2.6</t>
  </si>
  <si>
    <t>7.2.7</t>
  </si>
  <si>
    <t>7.2.8</t>
  </si>
  <si>
    <t>7.3.3</t>
  </si>
  <si>
    <t>7.3.4</t>
  </si>
  <si>
    <t>7.3.5</t>
  </si>
  <si>
    <t>7.3.6</t>
  </si>
  <si>
    <t>7.3.7</t>
  </si>
  <si>
    <t>7.3.8</t>
  </si>
  <si>
    <t>7.3.9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</si>
  <si>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</si>
  <si>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</si>
  <si>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</si>
  <si>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</si>
  <si>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</si>
  <si>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</si>
  <si>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</si>
  <si>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</si>
  <si>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</si>
  <si>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</si>
  <si>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</si>
  <si>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</si>
  <si>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</si>
  <si>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</si>
  <si>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</si>
  <si>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</si>
  <si>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</si>
  <si>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</si>
  <si>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</si>
  <si>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</si>
  <si>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</si>
  <si>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</si>
  <si>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</si>
  <si>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</si>
  <si>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</si>
  <si>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</si>
  <si>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</si>
  <si>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</si>
  <si>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</si>
  <si>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</si>
  <si>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</si>
  <si>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</si>
  <si>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</si>
  <si>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</si>
  <si>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</si>
  <si>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</si>
  <si>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</si>
  <si>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</si>
  <si>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</si>
  <si>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</si>
  <si>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</si>
  <si>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</si>
  <si>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</si>
  <si>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</si>
  <si>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7.4.1</t>
  </si>
  <si>
    <t>7.4.2</t>
  </si>
  <si>
    <t>7.4.3</t>
  </si>
  <si>
    <t>7.4.4</t>
  </si>
  <si>
    <t>7.4.5</t>
  </si>
  <si>
    <t>7.4.6</t>
  </si>
  <si>
    <t>7.4.7</t>
  </si>
  <si>
    <t>7.5.1</t>
  </si>
  <si>
    <t>7.6.5</t>
  </si>
  <si>
    <t>7.6.6</t>
  </si>
  <si>
    <t>7.8.3</t>
  </si>
  <si>
    <t>7.8.4</t>
  </si>
  <si>
    <t>7.8.5</t>
  </si>
  <si>
    <t>7.8.6</t>
  </si>
  <si>
    <t>7.8.7</t>
  </si>
  <si>
    <t>7.8.2.1</t>
  </si>
  <si>
    <t>7.8.2.2</t>
  </si>
  <si>
    <t>7.8.2.3</t>
  </si>
  <si>
    <t>7.8.2.4</t>
  </si>
  <si>
    <t>7.8.3.1</t>
  </si>
  <si>
    <t>7.8.3.2</t>
  </si>
  <si>
    <t>7.8.3.3</t>
  </si>
  <si>
    <t>7.8.4.1</t>
  </si>
  <si>
    <t>7.8.5.1</t>
  </si>
  <si>
    <t>7.8.5.2</t>
  </si>
  <si>
    <t>7.8.5.3</t>
  </si>
  <si>
    <t>7.8.5.4</t>
  </si>
  <si>
    <t>7.8.5.5</t>
  </si>
  <si>
    <t>7.8.5.6</t>
  </si>
  <si>
    <t>7.8.6.1</t>
  </si>
  <si>
    <t>7.8.6.2</t>
  </si>
  <si>
    <t>7.8.6.3</t>
  </si>
  <si>
    <t>7.8.6.4</t>
  </si>
  <si>
    <t>7.8.6.5</t>
  </si>
  <si>
    <t>7.8.6.6</t>
  </si>
  <si>
    <t>7.8.7.1</t>
  </si>
  <si>
    <t>7.8.8</t>
  </si>
  <si>
    <t>7.8.8.1</t>
  </si>
  <si>
    <t>7.8.9</t>
  </si>
  <si>
    <t>7.8.9.1</t>
  </si>
  <si>
    <t>7.8.9.2</t>
  </si>
  <si>
    <t>7.8.9.3</t>
  </si>
  <si>
    <t>7.8.9.4</t>
  </si>
  <si>
    <t>7.8.9.5</t>
  </si>
  <si>
    <t>7.8.10</t>
  </si>
  <si>
    <t>7.8.10.1</t>
  </si>
  <si>
    <t>7.8.11</t>
  </si>
  <si>
    <t>7.8.11.1</t>
  </si>
  <si>
    <t>7.8.11.2</t>
  </si>
  <si>
    <t>7.8.11.3</t>
  </si>
  <si>
    <t>7.8.11.4</t>
  </si>
  <si>
    <t>7.8.12</t>
  </si>
  <si>
    <t>7.8.12.1</t>
  </si>
  <si>
    <t>7.8.12.2</t>
  </si>
  <si>
    <t>7.8.12.3</t>
  </si>
  <si>
    <t>7.8.12.4</t>
  </si>
  <si>
    <t>7.8.13</t>
  </si>
  <si>
    <t>7.8.13.1</t>
  </si>
  <si>
    <t>7.8.13.2</t>
  </si>
  <si>
    <t>7.8.13.3</t>
  </si>
  <si>
    <t>7.8.13.4</t>
  </si>
  <si>
    <t>7.8.14</t>
  </si>
  <si>
    <t>7.8.14.1</t>
  </si>
  <si>
    <t>7.8.14.2</t>
  </si>
  <si>
    <t>7.8.14.3</t>
  </si>
  <si>
    <t>7.8.14.4</t>
  </si>
  <si>
    <t>7.8.15</t>
  </si>
  <si>
    <t>7.8.15.1</t>
  </si>
  <si>
    <t>7.8.15.2</t>
  </si>
  <si>
    <t>7.8.15.3</t>
  </si>
  <si>
    <t>7.8.15.4</t>
  </si>
  <si>
    <t>7.8.16</t>
  </si>
  <si>
    <t>7.8.16.1</t>
  </si>
  <si>
    <t>7.8.16.2</t>
  </si>
  <si>
    <t>7.8.16.3</t>
  </si>
  <si>
    <t>7.8.17</t>
  </si>
  <si>
    <t>7.8.17.1</t>
  </si>
  <si>
    <t>7.8.18</t>
  </si>
  <si>
    <t>7.8.18.1</t>
  </si>
  <si>
    <t>7.8.18.2</t>
  </si>
  <si>
    <t>7.8.18.3</t>
  </si>
  <si>
    <t>7.8.18.4</t>
  </si>
  <si>
    <t>7.8.18.5</t>
  </si>
  <si>
    <t>7.8.18.6</t>
  </si>
  <si>
    <t>7.8.18.7</t>
  </si>
  <si>
    <t>7.8.18.8</t>
  </si>
  <si>
    <t>7.8.18.9</t>
  </si>
  <si>
    <t>7.8.18.10</t>
  </si>
  <si>
    <t>7.8.19</t>
  </si>
  <si>
    <t>7.8.19.1</t>
  </si>
  <si>
    <t>7.8.19.2</t>
  </si>
  <si>
    <t>9.3.2</t>
  </si>
  <si>
    <t>9.3.3</t>
  </si>
  <si>
    <t>9.3.4</t>
  </si>
  <si>
    <t>9.3.5</t>
  </si>
  <si>
    <t>9.5.3</t>
  </si>
  <si>
    <t>9.5.4</t>
  </si>
  <si>
    <t>9.5.5</t>
  </si>
  <si>
    <t>9.5.6</t>
  </si>
  <si>
    <t>9.5.7</t>
  </si>
  <si>
    <t>9.5.8</t>
  </si>
  <si>
    <t>9.5.9</t>
  </si>
  <si>
    <t>9.5.10</t>
  </si>
  <si>
    <t>9.5.11</t>
  </si>
  <si>
    <t>9.5.12</t>
  </si>
  <si>
    <t>9.5.13</t>
  </si>
  <si>
    <t>9.5.14</t>
  </si>
  <si>
    <t>9.5.15</t>
  </si>
  <si>
    <t>9.5.16</t>
  </si>
  <si>
    <t>9.5.17</t>
  </si>
  <si>
    <t>9.5.18</t>
  </si>
  <si>
    <t>9.5.19</t>
  </si>
  <si>
    <t>9.5.20</t>
  </si>
  <si>
    <t>9.5.21</t>
  </si>
  <si>
    <t>9.5.22</t>
  </si>
  <si>
    <t>9.5.23</t>
  </si>
  <si>
    <t>9.7.1</t>
  </si>
  <si>
    <t>9.7.2</t>
  </si>
  <si>
    <t>9.7.3</t>
  </si>
  <si>
    <t>9.7.4</t>
  </si>
  <si>
    <t>9.8.1</t>
  </si>
  <si>
    <t>9.8.2</t>
  </si>
  <si>
    <t>9.8.3</t>
  </si>
  <si>
    <t>9.8.4</t>
  </si>
  <si>
    <t>9.8.5</t>
  </si>
  <si>
    <t>9.8.6</t>
  </si>
  <si>
    <t>9.10.1</t>
  </si>
  <si>
    <t>9.10.2</t>
  </si>
  <si>
    <t>9.11.1</t>
  </si>
  <si>
    <t>9.11.2</t>
  </si>
  <si>
    <t>9.11.3</t>
  </si>
  <si>
    <t>9.11.4</t>
  </si>
  <si>
    <t>9.11.5</t>
  </si>
  <si>
    <t>9.11.6</t>
  </si>
  <si>
    <t>9.11.7</t>
  </si>
  <si>
    <t>9.11.8</t>
  </si>
  <si>
    <t>9.11.9</t>
  </si>
  <si>
    <t>9.11.10</t>
  </si>
  <si>
    <t>9.12.1</t>
  </si>
  <si>
    <t>9.12.2</t>
  </si>
  <si>
    <t>9.12.3</t>
  </si>
  <si>
    <t>9.12.4</t>
  </si>
  <si>
    <t>9.12.5</t>
  </si>
  <si>
    <t>9.12.6</t>
  </si>
  <si>
    <t>9.12.7</t>
  </si>
  <si>
    <t>9.15.1</t>
  </si>
  <si>
    <t>9.15.2</t>
  </si>
  <si>
    <t>9.15.3</t>
  </si>
  <si>
    <t>9.16.1</t>
  </si>
  <si>
    <t>9.16.2</t>
  </si>
  <si>
    <t>9.16.3</t>
  </si>
  <si>
    <t>9.16.4</t>
  </si>
  <si>
    <t>9.17.1</t>
  </si>
  <si>
    <t>9.17.2</t>
  </si>
  <si>
    <t>9.17.3</t>
  </si>
  <si>
    <t>10.1.1</t>
  </si>
  <si>
    <t>10.1.1.1</t>
  </si>
  <si>
    <t>10.1.1.2</t>
  </si>
  <si>
    <t>10.1.1.3</t>
  </si>
  <si>
    <t>10.1.1.4</t>
  </si>
  <si>
    <t>10.1.1.5</t>
  </si>
  <si>
    <t>10.1.1.6</t>
  </si>
  <si>
    <t>10.1.1.7</t>
  </si>
  <si>
    <t>10.1.1.8</t>
  </si>
  <si>
    <t>10.1.1.9</t>
  </si>
  <si>
    <t>10.1.1.10</t>
  </si>
  <si>
    <t>10.1.1.11</t>
  </si>
  <si>
    <t>10.1.1.12</t>
  </si>
  <si>
    <t>10.1.1.13</t>
  </si>
  <si>
    <t>10.1.1.14</t>
  </si>
  <si>
    <t>10.1.1.15</t>
  </si>
  <si>
    <t>10.1.1.16</t>
  </si>
  <si>
    <t>10.1.1.17</t>
  </si>
  <si>
    <t>10.1.1.18</t>
  </si>
  <si>
    <t>10.1.1.19</t>
  </si>
  <si>
    <t>10.1.1.20</t>
  </si>
  <si>
    <t>10.1.2</t>
  </si>
  <si>
    <t>10.1.2.1</t>
  </si>
  <si>
    <t>10.1.2.2</t>
  </si>
  <si>
    <t>10.1.2.3</t>
  </si>
  <si>
    <t>10.1.2.4</t>
  </si>
  <si>
    <t>10.1.2.5</t>
  </si>
  <si>
    <t>10.1.2.6</t>
  </si>
  <si>
    <t>10.1.2.7</t>
  </si>
  <si>
    <t>10.1.2.8</t>
  </si>
  <si>
    <t>10.1.2.9</t>
  </si>
  <si>
    <t>10.1.2.10</t>
  </si>
  <si>
    <t>10.1.2.11</t>
  </si>
  <si>
    <t>10.1.3</t>
  </si>
  <si>
    <t>10.1.3.1</t>
  </si>
  <si>
    <t>10.1.3.2</t>
  </si>
  <si>
    <t>10.1.3.3</t>
  </si>
  <si>
    <t>10.1.3.4</t>
  </si>
  <si>
    <t>10.1.3.5</t>
  </si>
  <si>
    <t>10.1.3.6</t>
  </si>
  <si>
    <t>10.1.3.7</t>
  </si>
  <si>
    <t>10.1.3.8</t>
  </si>
  <si>
    <t>10.1.3.8.1</t>
  </si>
  <si>
    <t>10.1.3.8.2</t>
  </si>
  <si>
    <t>10.1.3.8.3</t>
  </si>
  <si>
    <t>10.2.1.1</t>
  </si>
  <si>
    <t>10.2.1.2</t>
  </si>
  <si>
    <t>10.2.1.3</t>
  </si>
  <si>
    <t>10.2.2.1</t>
  </si>
  <si>
    <t>10.2.3.1</t>
  </si>
  <si>
    <t>10.2.3.2</t>
  </si>
  <si>
    <t>10.2.3.3</t>
  </si>
  <si>
    <t>10.2.3.4</t>
  </si>
  <si>
    <t>10.2.3.5</t>
  </si>
  <si>
    <t>10.2.3.5.1</t>
  </si>
  <si>
    <t>10.2.3.5.2</t>
  </si>
  <si>
    <t>10.2.3.5.3</t>
  </si>
  <si>
    <t>10.2.3.6</t>
  </si>
  <si>
    <t>10.2.3.7</t>
  </si>
  <si>
    <t>10.2.3.8</t>
  </si>
  <si>
    <t>10.2.3.9</t>
  </si>
  <si>
    <t>10.3.1</t>
  </si>
  <si>
    <t>10.3.1.1</t>
  </si>
  <si>
    <t>10.3.1.2</t>
  </si>
  <si>
    <t>10.3.2</t>
  </si>
  <si>
    <t>10.3.2.1</t>
  </si>
  <si>
    <t>10.3.2.2</t>
  </si>
  <si>
    <t>10.3.2.3</t>
  </si>
  <si>
    <t>10.3.3.1</t>
  </si>
  <si>
    <t>10.3.3.2</t>
  </si>
  <si>
    <t>10.3.3.3</t>
  </si>
  <si>
    <t>10.3.3.4</t>
  </si>
  <si>
    <t>10.3.3.5</t>
  </si>
  <si>
    <t>10.3.3.6</t>
  </si>
  <si>
    <t>10.4.1</t>
  </si>
  <si>
    <t>10.4.1.1</t>
  </si>
  <si>
    <t>10.4.2</t>
  </si>
  <si>
    <t>10.4.2.1</t>
  </si>
  <si>
    <t>10.4.2.2</t>
  </si>
  <si>
    <t>11.1</t>
  </si>
  <si>
    <t>11.1.1</t>
  </si>
  <si>
    <t>11.1.1.1</t>
  </si>
  <si>
    <t>11.1.1.2</t>
  </si>
  <si>
    <t>11.1.1.3</t>
  </si>
  <si>
    <t>11.1.1.4</t>
  </si>
  <si>
    <t>11.1.1.5</t>
  </si>
  <si>
    <t>11.1.1.6</t>
  </si>
  <si>
    <t>11.1.2</t>
  </si>
  <si>
    <t>11.1.2.1</t>
  </si>
  <si>
    <t>11.1.2.2</t>
  </si>
  <si>
    <t>11.1.2.3</t>
  </si>
  <si>
    <t>11.1.2.4</t>
  </si>
  <si>
    <t>11.1.2.5</t>
  </si>
  <si>
    <t>11.1.2.6</t>
  </si>
  <si>
    <t>11.1.2.7</t>
  </si>
  <si>
    <t>11.1.2.8</t>
  </si>
  <si>
    <t>11.1.2.9</t>
  </si>
  <si>
    <t>11.1.2.10</t>
  </si>
  <si>
    <t>11.1.2.11</t>
  </si>
  <si>
    <t>11.1.2.12</t>
  </si>
  <si>
    <t>11.1.2.13</t>
  </si>
  <si>
    <t>11.1.2.14</t>
  </si>
  <si>
    <t>11.1.2.15</t>
  </si>
  <si>
    <t>11.1.2.16</t>
  </si>
  <si>
    <t>11.1.2.17</t>
  </si>
  <si>
    <t>11.1.2.18</t>
  </si>
  <si>
    <t>11.1.2.19</t>
  </si>
  <si>
    <t>11.1.2.20</t>
  </si>
  <si>
    <t>11.1.2.21</t>
  </si>
  <si>
    <t>11.1.3</t>
  </si>
  <si>
    <t>11.1.3.1</t>
  </si>
  <si>
    <t>11.1.3.2</t>
  </si>
  <si>
    <t>11.1.3.3</t>
  </si>
  <si>
    <t>11.1.3.4</t>
  </si>
  <si>
    <t>11.1.3.5</t>
  </si>
  <si>
    <t>11.1.4</t>
  </si>
  <si>
    <t>11.1.4.1</t>
  </si>
  <si>
    <t>11.1.4.2</t>
  </si>
  <si>
    <t>11.1.4.3</t>
  </si>
  <si>
    <t>11.1.4.4</t>
  </si>
  <si>
    <t>11.1.4.5</t>
  </si>
  <si>
    <t>11.1.4.6</t>
  </si>
  <si>
    <t>11.1.4.7</t>
  </si>
  <si>
    <t>11.2</t>
  </si>
  <si>
    <t>11.2.1</t>
  </si>
  <si>
    <t>11.2.1.1</t>
  </si>
  <si>
    <t>11.2.1.2</t>
  </si>
  <si>
    <t>11.2.1.3</t>
  </si>
  <si>
    <t>11.2.1.4</t>
  </si>
  <si>
    <t>11.2.1.5</t>
  </si>
  <si>
    <t>11.2.1.6</t>
  </si>
  <si>
    <t>11.2.1.7</t>
  </si>
  <si>
    <t>11.2.1.8</t>
  </si>
  <si>
    <t>11.2.1.9</t>
  </si>
  <si>
    <t>11.2.2</t>
  </si>
  <si>
    <t>11.2.2.1</t>
  </si>
  <si>
    <t>11.2.2.2</t>
  </si>
  <si>
    <t>11.2.2.3</t>
  </si>
  <si>
    <t>11.2.2.4</t>
  </si>
  <si>
    <t>11.2.2.5</t>
  </si>
  <si>
    <t>11.2.2.6</t>
  </si>
  <si>
    <t>11.2.2.7</t>
  </si>
  <si>
    <t>11.2.2.8</t>
  </si>
  <si>
    <t>11.2.2.9</t>
  </si>
  <si>
    <t>11.2.2.10</t>
  </si>
  <si>
    <t>11.2.2.11</t>
  </si>
  <si>
    <t>11.2.2.12</t>
  </si>
  <si>
    <t>11.2.2.13</t>
  </si>
  <si>
    <t>11.2.2.14</t>
  </si>
  <si>
    <t>11.2.2.15</t>
  </si>
  <si>
    <t>11.2.2.16</t>
  </si>
  <si>
    <t>11.2.2.17</t>
  </si>
  <si>
    <t>11.2.2.18</t>
  </si>
  <si>
    <t>11.2.2.19</t>
  </si>
  <si>
    <t>11.2.2.20</t>
  </si>
  <si>
    <t>11.2.2.21</t>
  </si>
  <si>
    <t>11.2.3</t>
  </si>
  <si>
    <t>11.2.3.1</t>
  </si>
  <si>
    <t>11.2.3.2</t>
  </si>
  <si>
    <t>11.2.3.3</t>
  </si>
  <si>
    <t>11.2.4</t>
  </si>
  <si>
    <t>11.2.4.1</t>
  </si>
  <si>
    <t>11.2.4.2</t>
  </si>
  <si>
    <t>11.2.4.3</t>
  </si>
  <si>
    <t>11.2.4.4</t>
  </si>
  <si>
    <t>11.2.4.5</t>
  </si>
  <si>
    <t>11.2.4.6</t>
  </si>
  <si>
    <t>11.2.4.7</t>
  </si>
  <si>
    <t>11.2.4.8</t>
  </si>
  <si>
    <t>11.2.4.9</t>
  </si>
  <si>
    <t>11.2.4.10</t>
  </si>
  <si>
    <t>11.2.4.11</t>
  </si>
  <si>
    <t>11.2.4.12</t>
  </si>
  <si>
    <t>11.2.4.13</t>
  </si>
  <si>
    <t>11.2.4.14</t>
  </si>
  <si>
    <t>11.2.4.15</t>
  </si>
  <si>
    <t>11.2.4.16</t>
  </si>
  <si>
    <t>11.2.4.17</t>
  </si>
  <si>
    <t>11.2.4.18</t>
  </si>
  <si>
    <t>11.2.4.19</t>
  </si>
  <si>
    <t>11.2.4.20</t>
  </si>
  <si>
    <t>12.1</t>
  </si>
  <si>
    <t>12.1.1</t>
  </si>
  <si>
    <t>12.1.2</t>
  </si>
  <si>
    <t>12.1.3</t>
  </si>
  <si>
    <t>12.1.4</t>
  </si>
  <si>
    <t>12.1.5</t>
  </si>
  <si>
    <t>12.1.6</t>
  </si>
  <si>
    <t>12.1.7</t>
  </si>
  <si>
    <t>12.1.8</t>
  </si>
  <si>
    <t>12.1.9</t>
  </si>
  <si>
    <t>12.1.10</t>
  </si>
  <si>
    <t>12.1.11</t>
  </si>
  <si>
    <t>12.1.12</t>
  </si>
  <si>
    <t>13.1.1</t>
  </si>
  <si>
    <t>13.1.2</t>
  </si>
  <si>
    <t>13.1.3</t>
  </si>
  <si>
    <t>13.1.4</t>
  </si>
  <si>
    <t>13.1.5</t>
  </si>
  <si>
    <t>13.1.6</t>
  </si>
  <si>
    <t>13.1.7</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</si>
  <si>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</si>
  <si>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</si>
  <si>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</si>
  <si>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</si>
  <si>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</si>
  <si>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</si>
  <si>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</si>
  <si>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</si>
  <si>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</si>
  <si>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</si>
  <si>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</si>
  <si>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</si>
  <si>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</si>
  <si>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</si>
  <si>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</si>
  <si>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</si>
  <si>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</si>
  <si>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</si>
  <si>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</si>
  <si>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</si>
  <si>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</si>
  <si>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</si>
  <si>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</si>
  <si>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</si>
  <si>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</si>
  <si>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</si>
  <si>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13.2.27</t>
  </si>
  <si>
    <t>13.2.28</t>
  </si>
  <si>
    <t>13.2.29</t>
  </si>
  <si>
    <t>13.2.30</t>
  </si>
  <si>
    <t>13.2.31</t>
  </si>
  <si>
    <t>13.2.32</t>
  </si>
  <si>
    <t>13.2.33</t>
  </si>
  <si>
    <t>13.2.34</t>
  </si>
  <si>
    <t>13.2.35</t>
  </si>
  <si>
    <t>13.2.36</t>
  </si>
  <si>
    <t>13.2.37</t>
  </si>
  <si>
    <t>13.2.38</t>
  </si>
  <si>
    <t>13.2.39</t>
  </si>
  <si>
    <t>13.2.40</t>
  </si>
  <si>
    <t>13.2.41</t>
  </si>
  <si>
    <t>13.2.42</t>
  </si>
  <si>
    <t>13.2.43</t>
  </si>
  <si>
    <t>13.2.44</t>
  </si>
  <si>
    <t>13.2.45</t>
  </si>
  <si>
    <t>13.2.46</t>
  </si>
  <si>
    <t>13.2.47</t>
  </si>
  <si>
    <t>13.2.48</t>
  </si>
  <si>
    <t>13.2.49</t>
  </si>
  <si>
    <t>13.2.50</t>
  </si>
  <si>
    <t>13.2.51</t>
  </si>
  <si>
    <t>13.2.52</t>
  </si>
  <si>
    <t>13.2.53</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</si>
  <si>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</si>
  <si>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</si>
  <si>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</si>
  <si>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</si>
  <si>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</si>
  <si>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</si>
  <si>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</si>
  <si>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</si>
  <si>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</si>
  <si>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</si>
  <si>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</si>
  <si>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</si>
  <si>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</si>
  <si>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</si>
  <si>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</si>
  <si>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</si>
  <si>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</si>
  <si>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</si>
  <si>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</si>
  <si>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</si>
  <si>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</si>
  <si>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</si>
  <si>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</si>
  <si>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</si>
  <si>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</si>
  <si>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</si>
  <si>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13.3.27</t>
  </si>
  <si>
    <t>13.3.28</t>
  </si>
  <si>
    <t>13.3.29</t>
  </si>
  <si>
    <t>13.3.30</t>
  </si>
  <si>
    <t>13.3.31</t>
  </si>
  <si>
    <t>13.3.32</t>
  </si>
  <si>
    <t>13.4</t>
  </si>
  <si>
    <t>13.4.1</t>
  </si>
  <si>
    <t>13.4.2</t>
  </si>
  <si>
    <t>13.4.3</t>
  </si>
  <si>
    <t>13.4.4</t>
  </si>
  <si>
    <t>13.4.5</t>
  </si>
  <si>
    <t>13.4.6</t>
  </si>
  <si>
    <t>13.4.7</t>
  </si>
  <si>
    <t>13.4.8</t>
  </si>
  <si>
    <t>13.4.9</t>
  </si>
  <si>
    <t>13.4.10</t>
  </si>
  <si>
    <t>13.4.11</t>
  </si>
  <si>
    <t>13.5</t>
  </si>
  <si>
    <t>13.5.1</t>
  </si>
  <si>
    <t>13.5.2</t>
  </si>
  <si>
    <t>13.5.3</t>
  </si>
  <si>
    <t>13.5.4</t>
  </si>
  <si>
    <t>13.5.5</t>
  </si>
  <si>
    <t>13.5.6</t>
  </si>
  <si>
    <t>13.6</t>
  </si>
  <si>
    <t>13.6.1</t>
  </si>
  <si>
    <t>13.6.2</t>
  </si>
  <si>
    <t>13.6.3</t>
  </si>
  <si>
    <t>13.6.4</t>
  </si>
  <si>
    <t>XIV</t>
  </si>
  <si>
    <t>2. ENDEREÇO DE EXECUÇÃO/ENTREGA: Av. Eng. Ludolfo Boehl, n° 247 e 267 – Bairro Teresópolis – Porto Alegre – Rio Grande do Sul</t>
  </si>
  <si>
    <t>3. PRAZO DE EXECUÇÃO/ENTREGA: Conforme Termo de Referência</t>
  </si>
  <si>
    <t>4. HORÁRIO PARA EXECUÇÃO/ENTREGA: Conforme Termo de Referência</t>
  </si>
  <si>
    <t>5. CONDIÇÕES DE PAGAMENTO: Conforme Termo de Referência</t>
  </si>
  <si>
    <t>6. ANEXOS: Projeto, Termo de Referência, PET</t>
  </si>
  <si>
    <t>14.1</t>
  </si>
  <si>
    <t>14.1.1</t>
  </si>
  <si>
    <t>14.1.2</t>
  </si>
  <si>
    <t>14.1.3</t>
  </si>
  <si>
    <t>14.1.4</t>
  </si>
  <si>
    <t>14.1.5</t>
  </si>
  <si>
    <t>14.1.6</t>
  </si>
  <si>
    <t>14.1.7</t>
  </si>
  <si>
    <t>14.1.8</t>
  </si>
  <si>
    <t>14.1.9</t>
  </si>
  <si>
    <t>14.1.10</t>
  </si>
  <si>
    <t>14.1.11</t>
  </si>
  <si>
    <t>14.1.12</t>
  </si>
  <si>
    <t>14.2</t>
  </si>
  <si>
    <t>14..2.1</t>
  </si>
  <si>
    <t>14..2.2</t>
  </si>
  <si>
    <t>14..2.3</t>
  </si>
  <si>
    <t>14..2.4</t>
  </si>
  <si>
    <t>14..2.5</t>
  </si>
  <si>
    <t>14.3</t>
  </si>
  <si>
    <t>14.3.1</t>
  </si>
  <si>
    <t>14.3.2</t>
  </si>
  <si>
    <t>14.3.3</t>
  </si>
  <si>
    <t>14.4</t>
  </si>
  <si>
    <t>14.4.1</t>
  </si>
  <si>
    <t>14.4.2</t>
  </si>
  <si>
    <t>14.4.3</t>
  </si>
  <si>
    <t>14.5</t>
  </si>
  <si>
    <t>14.5.1</t>
  </si>
  <si>
    <t>6.9.3.1</t>
  </si>
  <si>
    <t>Cabo de cobre nu # 6mm²</t>
  </si>
  <si>
    <t>Cabo de cobre nu # 16mm²</t>
  </si>
  <si>
    <t>Cabo de cobre nu # 25mm²</t>
  </si>
  <si>
    <t>Cabo de cobre nu # 50mm²</t>
  </si>
  <si>
    <t>Variados de Hidráulica</t>
  </si>
  <si>
    <t>Bomba de incêndio primária - 90MCA - 60Kv</t>
  </si>
  <si>
    <t>TOTAL INSTALAÇÕES DE INCÊNDIO</t>
  </si>
  <si>
    <t>Bomba de incêndio Jockey - 20LPM - 11Kv</t>
  </si>
  <si>
    <t>Bombas de incêndio</t>
  </si>
  <si>
    <t>Grelha de ferro dúctil para canaletas, 15cm de largura.</t>
  </si>
  <si>
    <t>PROPONENTE</t>
  </si>
  <si>
    <t>NOME:</t>
  </si>
  <si>
    <t>TELEFONE:</t>
  </si>
  <si>
    <t>EMAIL:</t>
  </si>
  <si>
    <t>CAU/CREA:</t>
  </si>
  <si>
    <t>Cilindro para amarzenamento de gás Inergem, fabricado com tubo de aço sem costura, mannesmann, tratamento térmico apropriado e diâmetro externo de 273 mm para capacidade volumétrica de 16m³, testados a uma pressão de 300 Kgf/cm² e  pressão de trabalho de 200Kgf/cm²,válvula de abertura rápida mod .CV-98 fabricada em latão e sede em teflon. completa com cap de proteção, dotada de câmera de compensação interna e acionador elétrico 24 VCC. Válvula de segurança manual/automática para utilização à 200 Kgf/cm², carregado com 16m3</t>
  </si>
  <si>
    <t>Cilindro para amarzenamento de gás Inergem, fabricado com tubo de aço sem costura, mannesmann, tratamento térmico apropriado e diâmetro externo de 355 mm para capacidade volumétrica de 30m³, testados a uma pressão de 300 Kgf/cm² e  pressão de trabalho de 200Kgf/cm²,válvula de abertura rápida mod .CV-98 fabricada em latão e sede em teflon. completa com cap de proteção, dotada de câmera de compensação interna e acionador elétrico 24 VCC. Válvula de segurança manual/automática para utilização à 200 Kgf/cm², carregado com 30 m3</t>
  </si>
  <si>
    <t>Engenheiro de Segurança do Trabalho</t>
  </si>
  <si>
    <t>1.4.3.1</t>
  </si>
  <si>
    <t>1.4.3.2</t>
  </si>
  <si>
    <t>1.6.1.1</t>
  </si>
  <si>
    <t>1.6.1.2</t>
  </si>
  <si>
    <t>1.6.2.1</t>
  </si>
  <si>
    <t>1.6.2.2</t>
  </si>
  <si>
    <t>1.6.2.3</t>
  </si>
  <si>
    <t>1.6.2.4</t>
  </si>
  <si>
    <t>1.6.3.1</t>
  </si>
  <si>
    <t>1.6.3.2</t>
  </si>
  <si>
    <t>1.6.4.1</t>
  </si>
  <si>
    <t>1.6.4.2</t>
  </si>
  <si>
    <t>1.6.4.3</t>
  </si>
  <si>
    <t>1.6.4.4</t>
  </si>
  <si>
    <t>1.6.4.5</t>
  </si>
  <si>
    <t>1.6.4.6</t>
  </si>
  <si>
    <t>1.6.4.7</t>
  </si>
  <si>
    <t>1.6.4.8</t>
  </si>
  <si>
    <t>1.6.5.1</t>
  </si>
  <si>
    <t>1.6.5.2</t>
  </si>
  <si>
    <t>1.6.5.3</t>
  </si>
  <si>
    <t>1.6.5.4</t>
  </si>
  <si>
    <t>1.6.5.5</t>
  </si>
  <si>
    <t>1.6.5.6</t>
  </si>
  <si>
    <t>1.6.5.7</t>
  </si>
  <si>
    <t>7.8.1.1</t>
  </si>
  <si>
    <t>7.8.1.2</t>
  </si>
  <si>
    <t>7.8.1.3</t>
  </si>
  <si>
    <t>7.8.1.4</t>
  </si>
  <si>
    <t>7.8.1.5</t>
  </si>
  <si>
    <t>7.8.1.6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</si>
</sst>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quot;R$&quot;\ * #,##0.00_-;\-&quot;R$&quot;\ * #,##0.00_-;_-&quot;R$&quot;\ * &quot;-&quot;??_-;_-@_-"/>
    <numFmt numFmtId="165" formatCode="&quot;R$&quot;\ #,##0.00"/>
    <numFmt numFmtId="166" formatCode="_(* #,##0.00_);_(* \(#,##0.00\);_(* &quot;-&quot;??_);_(@_)"/>
    <numFmt numFmtId="167" formatCode="0.000%"/>
    <numFmt numFmtId="168" formatCode="_-* #,##0.00\ [$€-1]_-;\-* #,##0.00\ [$€-1]_-;_-* &quot;-&quot;??\ [$€-1]_-"/>
    <numFmt numFmtId="169" formatCode="_(&quot;R$&quot;* #,##0.00_);_(&quot;R$&quot;* \(#,##0.00\);_(&quot;R$&quot;* &quot;-&quot;??_);_(@_)"/>
    <numFmt numFmtId="170" formatCode="_(* #,##0.00_);_(* \(#,##0.00\);_(* \-??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9"/>
      <name val="Calibri"/>
      <family val="2"/>
      <scheme val="minor"/>
    </font>
    <font>
      <b/>
      <sz val="12"/>
      <name val="Calibri"/>
      <family val="2"/>
      <scheme val="minor"/>
    </font>
    <font>
      <sz val="11"/>
      <name val="Calibri"/>
      <family val="2"/>
      <scheme val="minor"/>
    </font>
    <font>
      <sz val="10"/>
      <name val="Calibri"/>
      <family val="2"/>
      <scheme val="minor"/>
    </font>
    <font>
      <b/>
      <sz val="8"/>
      <name val="Calibri"/>
      <family val="2"/>
      <scheme val="minor"/>
    </font>
    <font>
      <b/>
      <sz val="10"/>
      <name val="Calibri"/>
      <family val="2"/>
      <scheme val="minor"/>
    </font>
    <font>
      <sz val="10"/>
      <name val="Arial"/>
      <family val="2"/>
    </font>
    <font>
      <sz val="10"/>
      <color theme="1"/>
      <name val="Calibri"/>
      <family val="2"/>
      <scheme val="minor"/>
    </font>
    <font>
      <b/>
      <sz val="10"/>
      <color theme="1"/>
      <name val="Calibri"/>
      <family val="2"/>
      <scheme val="minor"/>
    </font>
    <font>
      <sz val="10"/>
      <color theme="1" tint="4.9989318521683403E-2"/>
      <name val="Calibri"/>
      <family val="2"/>
      <scheme val="minor"/>
    </font>
    <font>
      <b/>
      <sz val="10"/>
      <color theme="1" tint="4.9989318521683403E-2"/>
      <name val="Calibri"/>
      <family val="2"/>
      <scheme val="minor"/>
    </font>
    <font>
      <sz val="11"/>
      <color theme="0" tint="-0.14999847407452621"/>
      <name val="Calibri"/>
      <family val="2"/>
      <scheme val="minor"/>
    </font>
    <font>
      <b/>
      <sz val="10"/>
      <color rgb="FFFF0000"/>
      <name val="Calibri"/>
      <family val="2"/>
      <scheme val="minor"/>
    </font>
    <font>
      <b/>
      <sz val="11"/>
      <color theme="0" tint="-0.14999847407452621"/>
      <name val="Calibri"/>
      <family val="2"/>
      <scheme val="minor"/>
    </font>
    <font>
      <sz val="10"/>
      <color rgb="FFFF0000"/>
      <name val="Calibri"/>
      <family val="2"/>
      <scheme val="minor"/>
    </font>
    <font>
      <sz val="10"/>
      <color theme="0" tint="-0.14999847407452621"/>
      <name val="Calibri"/>
      <family val="2"/>
      <scheme val="minor"/>
    </font>
    <font>
      <sz val="10"/>
      <color theme="2" tint="-0.89999084444715716"/>
      <name val="Calibri"/>
      <family val="2"/>
      <scheme val="minor"/>
    </font>
    <font>
      <b/>
      <sz val="11"/>
      <name val="Calibri"/>
      <family val="2"/>
      <scheme val="minor"/>
    </font>
    <font>
      <b/>
      <sz val="10"/>
      <color theme="0" tint="-0.14999847407452621"/>
      <name val="Calibri"/>
      <family val="2"/>
      <scheme val="minor"/>
    </font>
    <font>
      <sz val="8"/>
      <name val="Arial"/>
      <family val="2"/>
    </font>
    <font>
      <sz val="10"/>
      <name val="MS Sans Serif"/>
    </font>
    <font>
      <b/>
      <sz val="11"/>
      <name val="Calibri"/>
      <family val="2"/>
    </font>
    <font>
      <sz val="11"/>
      <name val="Calibri"/>
      <family val="2"/>
    </font>
    <font>
      <sz val="10"/>
      <name val="MS Sans Serif"/>
      <family val="2"/>
    </font>
    <font>
      <b/>
      <sz val="10"/>
      <name val="Calibri Light"/>
      <family val="2"/>
      <scheme val="major"/>
    </font>
    <font>
      <sz val="10"/>
      <name val="Calibri Light"/>
      <family val="2"/>
      <scheme val="major"/>
    </font>
    <font>
      <b/>
      <sz val="12"/>
      <name val="Calibri Light"/>
      <family val="2"/>
      <scheme val="major"/>
    </font>
    <font>
      <sz val="10"/>
      <name val="Times New Roman"/>
      <family val="1"/>
    </font>
    <font>
      <sz val="10"/>
      <name val="Courier New"/>
      <family val="3"/>
    </font>
    <font>
      <b/>
      <sz val="10"/>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
      <patternFill patternType="solid">
        <fgColor rgb="FFF2F2F2"/>
        <bgColor indexed="64"/>
      </patternFill>
    </fill>
    <fill>
      <patternFill patternType="solid">
        <fgColor rgb="FFDDEBF7"/>
        <bgColor indexed="64"/>
      </patternFill>
    </fill>
    <fill>
      <patternFill patternType="solid">
        <fgColor rgb="FFEDEDED"/>
        <bgColor indexed="64"/>
      </patternFill>
    </fill>
    <fill>
      <patternFill patternType="solid">
        <fgColor rgb="FFA6A6A6"/>
        <bgColor indexed="64"/>
      </patternFill>
    </fill>
    <fill>
      <patternFill patternType="solid">
        <fgColor rgb="FF9BC2E6"/>
        <bgColor indexed="64"/>
      </patternFill>
    </fill>
    <fill>
      <patternFill patternType="solid">
        <fgColor theme="7" tint="0.59999389629810485"/>
        <bgColor indexed="64"/>
      </patternFill>
    </fill>
    <fill>
      <patternFill patternType="solid">
        <fgColor indexed="9"/>
        <bgColor indexed="26"/>
      </patternFill>
    </fill>
  </fills>
  <borders count="6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medium">
        <color auto="1"/>
      </right>
      <top/>
      <bottom style="hair">
        <color auto="1"/>
      </bottom>
      <diagonal/>
    </border>
    <border>
      <left style="dashed">
        <color auto="1"/>
      </left>
      <right style="dashed">
        <color auto="1"/>
      </right>
      <top style="dashed">
        <color auto="1"/>
      </top>
      <bottom style="dashed">
        <color auto="1"/>
      </bottom>
      <diagonal/>
    </border>
    <border>
      <left style="medium">
        <color auto="1"/>
      </left>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top/>
      <bottom style="medium">
        <color rgb="FFFFFFFF"/>
      </bottom>
      <diagonal/>
    </border>
    <border>
      <left/>
      <right/>
      <top/>
      <bottom style="medium">
        <color rgb="FFFFFFFF"/>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8"/>
      </left>
      <right style="hair">
        <color indexed="8"/>
      </right>
      <top style="hair">
        <color indexed="8"/>
      </top>
      <bottom style="hair">
        <color indexed="8"/>
      </bottom>
      <diagonal/>
    </border>
    <border>
      <left style="medium">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auto="1"/>
      </bottom>
      <diagonal/>
    </border>
    <border>
      <left/>
      <right/>
      <top style="thin">
        <color indexed="8"/>
      </top>
      <bottom style="medium">
        <color auto="1"/>
      </bottom>
      <diagonal/>
    </border>
    <border>
      <left/>
      <right style="thin">
        <color indexed="8"/>
      </right>
      <top style="thin">
        <color indexed="8"/>
      </top>
      <bottom style="medium">
        <color auto="1"/>
      </bottom>
      <diagonal/>
    </border>
    <border>
      <left/>
      <right/>
      <top/>
      <bottom style="thin">
        <color indexed="8"/>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medium">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40">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24" fillId="0" borderId="0"/>
    <xf numFmtId="9" fontId="27" fillId="0" borderId="0" applyFont="0" applyFill="0" applyBorder="0" applyAlignment="0" applyProtection="0"/>
    <xf numFmtId="0" fontId="10" fillId="0" borderId="0"/>
    <xf numFmtId="0" fontId="23" fillId="0" borderId="0"/>
    <xf numFmtId="0" fontId="23" fillId="0" borderId="0"/>
    <xf numFmtId="16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8" fontId="10" fillId="0" borderId="0"/>
    <xf numFmtId="0" fontId="32" fillId="0" borderId="0"/>
    <xf numFmtId="0" fontId="10" fillId="0" borderId="0"/>
    <xf numFmtId="0" fontId="31" fillId="0" borderId="0"/>
    <xf numFmtId="0" fontId="31" fillId="0" borderId="0"/>
    <xf numFmtId="0" fontId="10" fillId="0" borderId="0"/>
    <xf numFmtId="0" fontId="10" fillId="0" borderId="0"/>
    <xf numFmtId="0" fontId="26" fillId="0" borderId="0"/>
    <xf numFmtId="0" fontId="10" fillId="0" borderId="0"/>
    <xf numFmtId="170" fontId="10" fillId="0" borderId="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cellStyleXfs>
  <cellXfs count="279">
    <xf numFmtId="0" fontId="0" fillId="0" borderId="0" xfId="0"/>
    <xf numFmtId="0" fontId="6" fillId="0" borderId="0" xfId="0" applyFont="1" applyAlignment="1">
      <alignment vertical="center" wrapText="1"/>
    </xf>
    <xf numFmtId="0" fontId="0" fillId="0" borderId="0" xfId="0" applyFont="1" applyAlignment="1">
      <alignment vertical="center" wrapText="1"/>
    </xf>
    <xf numFmtId="0" fontId="2" fillId="0" borderId="0" xfId="0" applyFont="1" applyFill="1" applyAlignment="1">
      <alignment vertical="center" wrapText="1"/>
    </xf>
    <xf numFmtId="0" fontId="1" fillId="0" borderId="0" xfId="0" applyFont="1" applyAlignment="1">
      <alignment vertical="center" wrapText="1"/>
    </xf>
    <xf numFmtId="0" fontId="6" fillId="0" borderId="0" xfId="0" applyFont="1" applyFill="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15" fillId="0" borderId="0" xfId="0" applyFont="1" applyFill="1" applyAlignment="1">
      <alignment vertical="center" wrapText="1"/>
    </xf>
    <xf numFmtId="0" fontId="15" fillId="0" borderId="0" xfId="0" applyFont="1" applyAlignment="1">
      <alignment vertical="center" wrapText="1"/>
    </xf>
    <xf numFmtId="0" fontId="17" fillId="0" borderId="0" xfId="0" applyFont="1" applyAlignment="1">
      <alignment vertical="center" wrapText="1"/>
    </xf>
    <xf numFmtId="0" fontId="6" fillId="5" borderId="0" xfId="0" applyFont="1" applyFill="1" applyAlignment="1">
      <alignment vertical="center" wrapText="1"/>
    </xf>
    <xf numFmtId="0" fontId="21" fillId="0" borderId="0" xfId="0" applyFont="1" applyFill="1" applyAlignment="1">
      <alignment vertical="center" wrapText="1"/>
    </xf>
    <xf numFmtId="165" fontId="6" fillId="0" borderId="0" xfId="1" applyNumberFormat="1" applyFont="1" applyAlignment="1">
      <alignment vertical="center" wrapText="1"/>
    </xf>
    <xf numFmtId="167" fontId="6" fillId="0" borderId="0" xfId="3" applyNumberFormat="1" applyFont="1" applyAlignment="1">
      <alignment vertical="center" wrapText="1"/>
    </xf>
    <xf numFmtId="0" fontId="6" fillId="0" borderId="0" xfId="0" applyNumberFormat="1" applyFont="1" applyAlignment="1">
      <alignment vertical="center" wrapText="1"/>
    </xf>
    <xf numFmtId="2" fontId="6" fillId="0" borderId="0" xfId="0" applyNumberFormat="1" applyFont="1" applyAlignment="1">
      <alignment horizontal="center" vertical="center" wrapText="1"/>
    </xf>
    <xf numFmtId="164" fontId="6" fillId="0" borderId="0" xfId="2" applyFont="1" applyAlignment="1">
      <alignment vertical="center" wrapText="1"/>
    </xf>
    <xf numFmtId="0" fontId="24" fillId="0" borderId="0" xfId="7" applyProtection="1">
      <protection hidden="1"/>
    </xf>
    <xf numFmtId="0" fontId="25" fillId="6" borderId="28" xfId="7" applyFont="1" applyFill="1" applyBorder="1" applyAlignment="1" applyProtection="1">
      <alignment horizontal="center" vertical="center"/>
      <protection hidden="1"/>
    </xf>
    <xf numFmtId="0" fontId="25" fillId="6" borderId="29" xfId="7" applyFont="1" applyFill="1" applyBorder="1" applyAlignment="1" applyProtection="1">
      <alignment vertical="center"/>
      <protection hidden="1"/>
    </xf>
    <xf numFmtId="0" fontId="25" fillId="6" borderId="30" xfId="7" applyFont="1" applyFill="1" applyBorder="1" applyAlignment="1" applyProtection="1">
      <alignment horizontal="center" vertical="center" wrapText="1"/>
      <protection hidden="1"/>
    </xf>
    <xf numFmtId="0" fontId="25" fillId="7" borderId="31" xfId="7" applyFont="1" applyFill="1" applyBorder="1" applyAlignment="1" applyProtection="1">
      <alignment horizontal="center" vertical="center" wrapText="1"/>
      <protection hidden="1"/>
    </xf>
    <xf numFmtId="0" fontId="25" fillId="7" borderId="32" xfId="7" applyFont="1" applyFill="1" applyBorder="1" applyAlignment="1" applyProtection="1">
      <alignment vertical="center" wrapText="1"/>
      <protection hidden="1"/>
    </xf>
    <xf numFmtId="10" fontId="25" fillId="8" borderId="33" xfId="7" applyNumberFormat="1" applyFont="1" applyFill="1" applyBorder="1" applyAlignment="1" applyProtection="1">
      <alignment horizontal="center" vertical="center" wrapText="1"/>
      <protection locked="0" hidden="1"/>
    </xf>
    <xf numFmtId="0" fontId="24" fillId="0" borderId="0" xfId="7" applyAlignment="1" applyProtection="1">
      <alignment horizontal="center"/>
      <protection hidden="1"/>
    </xf>
    <xf numFmtId="0" fontId="25" fillId="9" borderId="31" xfId="7" applyFont="1" applyFill="1" applyBorder="1" applyAlignment="1" applyProtection="1">
      <alignment horizontal="center" vertical="center" wrapText="1"/>
      <protection hidden="1"/>
    </xf>
    <xf numFmtId="0" fontId="25" fillId="9" borderId="32" xfId="7" applyFont="1" applyFill="1" applyBorder="1" applyAlignment="1" applyProtection="1">
      <alignment vertical="center" wrapText="1"/>
      <protection hidden="1"/>
    </xf>
    <xf numFmtId="10" fontId="25" fillId="8" borderId="33" xfId="7" applyNumberFormat="1" applyFont="1" applyFill="1" applyBorder="1" applyAlignment="1" applyProtection="1">
      <alignment horizontal="center" vertical="center" wrapText="1"/>
      <protection hidden="1"/>
    </xf>
    <xf numFmtId="0" fontId="24" fillId="0" borderId="0" xfId="7" applyAlignment="1" applyProtection="1">
      <alignment horizontal="center" vertical="center"/>
      <protection hidden="1"/>
    </xf>
    <xf numFmtId="0" fontId="26" fillId="7" borderId="31" xfId="7" applyFont="1" applyFill="1" applyBorder="1" applyAlignment="1" applyProtection="1">
      <alignment horizontal="center" vertical="center" wrapText="1"/>
      <protection hidden="1"/>
    </xf>
    <xf numFmtId="0" fontId="26" fillId="7" borderId="32" xfId="7" applyFont="1" applyFill="1" applyBorder="1" applyAlignment="1" applyProtection="1">
      <alignment vertical="center" wrapText="1"/>
      <protection hidden="1"/>
    </xf>
    <xf numFmtId="10" fontId="26" fillId="8" borderId="33" xfId="7" applyNumberFormat="1" applyFont="1" applyFill="1" applyBorder="1" applyAlignment="1" applyProtection="1">
      <alignment horizontal="center" vertical="center" wrapText="1"/>
      <protection hidden="1"/>
    </xf>
    <xf numFmtId="10" fontId="26" fillId="8" borderId="33" xfId="7" applyNumberFormat="1" applyFont="1" applyFill="1" applyBorder="1" applyAlignment="1" applyProtection="1">
      <alignment horizontal="center" vertical="center" wrapText="1"/>
      <protection locked="0" hidden="1"/>
    </xf>
    <xf numFmtId="0" fontId="25" fillId="7" borderId="26" xfId="7" applyFont="1" applyFill="1" applyBorder="1" applyAlignment="1" applyProtection="1">
      <alignment horizontal="center" vertical="center" wrapText="1"/>
      <protection hidden="1"/>
    </xf>
    <xf numFmtId="0" fontId="25" fillId="7" borderId="0" xfId="7" applyFont="1" applyFill="1" applyBorder="1" applyAlignment="1" applyProtection="1">
      <alignment vertical="center" wrapText="1"/>
      <protection hidden="1"/>
    </xf>
    <xf numFmtId="10" fontId="25" fillId="8" borderId="34" xfId="7" applyNumberFormat="1" applyFont="1" applyFill="1" applyBorder="1" applyAlignment="1" applyProtection="1">
      <alignment horizontal="center" vertical="center" wrapText="1"/>
      <protection hidden="1"/>
    </xf>
    <xf numFmtId="0" fontId="25" fillId="10" borderId="1" xfId="7" applyFont="1" applyFill="1" applyBorder="1" applyAlignment="1" applyProtection="1">
      <alignment horizontal="center" vertical="center" wrapText="1"/>
      <protection hidden="1"/>
    </xf>
    <xf numFmtId="0" fontId="25" fillId="10" borderId="2" xfId="7" applyFont="1" applyFill="1" applyBorder="1" applyAlignment="1" applyProtection="1">
      <alignment horizontal="center" vertical="center" wrapText="1"/>
      <protection hidden="1"/>
    </xf>
    <xf numFmtId="10" fontId="25" fillId="11" borderId="3" xfId="8" applyNumberFormat="1" applyFont="1" applyFill="1" applyBorder="1" applyAlignment="1" applyProtection="1">
      <alignment horizontal="center" vertical="center" wrapText="1"/>
      <protection hidden="1"/>
    </xf>
    <xf numFmtId="0" fontId="29" fillId="12" borderId="0" xfId="9" applyFont="1" applyFill="1" applyAlignment="1" applyProtection="1">
      <alignment wrapText="1"/>
      <protection hidden="1"/>
    </xf>
    <xf numFmtId="0" fontId="7" fillId="0" borderId="0" xfId="0" applyFont="1" applyBorder="1" applyAlignment="1" applyProtection="1">
      <alignment wrapText="1"/>
      <protection hidden="1"/>
    </xf>
    <xf numFmtId="0" fontId="7" fillId="0" borderId="49" xfId="0" applyFont="1" applyBorder="1" applyAlignment="1" applyProtection="1">
      <alignment wrapText="1"/>
      <protection hidden="1"/>
    </xf>
    <xf numFmtId="10" fontId="9" fillId="0" borderId="50" xfId="0" applyNumberFormat="1" applyFont="1" applyBorder="1" applyAlignment="1" applyProtection="1">
      <alignment horizontal="center" vertical="center" wrapText="1"/>
      <protection hidden="1"/>
    </xf>
    <xf numFmtId="4" fontId="7" fillId="0" borderId="0" xfId="0" applyNumberFormat="1" applyFont="1" applyFill="1" applyBorder="1" applyAlignment="1" applyProtection="1">
      <alignment horizontal="right" wrapText="1"/>
      <protection hidden="1"/>
    </xf>
    <xf numFmtId="0" fontId="9" fillId="0" borderId="49" xfId="0" applyFont="1" applyBorder="1" applyAlignment="1" applyProtection="1">
      <alignment horizontal="center" vertical="center" wrapText="1"/>
      <protection hidden="1"/>
    </xf>
    <xf numFmtId="164" fontId="21" fillId="0" borderId="0" xfId="1" applyNumberFormat="1" applyFont="1" applyAlignment="1">
      <alignmen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4" fillId="0" borderId="64" xfId="0" applyFont="1" applyFill="1" applyBorder="1" applyAlignment="1" applyProtection="1">
      <alignment horizontal="left" vertical="center" wrapText="1"/>
      <protection hidden="1"/>
    </xf>
    <xf numFmtId="0" fontId="4" fillId="0" borderId="65" xfId="0" applyFont="1" applyFill="1" applyBorder="1" applyAlignment="1" applyProtection="1">
      <alignment horizontal="left" vertical="center" wrapText="1"/>
      <protection hidden="1"/>
    </xf>
    <xf numFmtId="0" fontId="4" fillId="0" borderId="66" xfId="0" applyFont="1" applyFill="1" applyBorder="1" applyAlignment="1" applyProtection="1">
      <alignment horizontal="left" vertical="center" wrapText="1"/>
      <protection hidden="1"/>
    </xf>
    <xf numFmtId="0" fontId="25" fillId="13" borderId="61" xfId="0" applyFont="1" applyFill="1" applyBorder="1" applyAlignment="1" applyProtection="1">
      <alignment vertical="center" wrapText="1"/>
      <protection hidden="1"/>
    </xf>
    <xf numFmtId="0" fontId="25" fillId="13" borderId="51" xfId="0" applyFont="1" applyFill="1" applyBorder="1" applyAlignment="1" applyProtection="1">
      <alignment vertical="center" wrapText="1"/>
      <protection hidden="1"/>
    </xf>
    <xf numFmtId="0" fontId="25" fillId="13" borderId="51" xfId="0" applyFont="1" applyFill="1" applyBorder="1" applyAlignment="1" applyProtection="1">
      <alignment horizontal="left" vertical="center" wrapText="1"/>
      <protection hidden="1"/>
    </xf>
    <xf numFmtId="164" fontId="9" fillId="3" borderId="17" xfId="2" applyFont="1" applyFill="1" applyBorder="1" applyAlignment="1" applyProtection="1">
      <alignment horizontal="center" vertical="center" wrapText="1"/>
      <protection hidden="1"/>
    </xf>
    <xf numFmtId="0" fontId="7" fillId="2" borderId="19" xfId="0" applyFont="1" applyFill="1" applyBorder="1" applyAlignment="1" applyProtection="1">
      <alignment horizontal="center" vertical="center" wrapText="1"/>
      <protection hidden="1"/>
    </xf>
    <xf numFmtId="0" fontId="9" fillId="2" borderId="20" xfId="0" applyNumberFormat="1" applyFont="1" applyFill="1" applyBorder="1" applyAlignment="1" applyProtection="1">
      <alignment horizontal="left" vertical="center" wrapText="1"/>
      <protection hidden="1"/>
    </xf>
    <xf numFmtId="2" fontId="9" fillId="2" borderId="20" xfId="0" applyNumberFormat="1"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vertical="center" wrapText="1"/>
      <protection hidden="1"/>
    </xf>
    <xf numFmtId="164" fontId="9" fillId="2" borderId="20" xfId="2" applyFont="1" applyFill="1" applyBorder="1" applyAlignment="1" applyProtection="1">
      <alignment vertical="center" wrapText="1"/>
      <protection hidden="1"/>
    </xf>
    <xf numFmtId="165" fontId="9" fillId="2" borderId="21" xfId="1" applyNumberFormat="1" applyFont="1" applyFill="1" applyBorder="1" applyAlignment="1" applyProtection="1">
      <alignment vertical="center" wrapText="1"/>
      <protection hidden="1"/>
    </xf>
    <xf numFmtId="0" fontId="7" fillId="4" borderId="44" xfId="0" applyFont="1" applyFill="1" applyBorder="1" applyAlignment="1" applyProtection="1">
      <alignment horizontal="center" vertical="center" wrapText="1"/>
      <protection hidden="1"/>
    </xf>
    <xf numFmtId="0" fontId="9" fillId="4" borderId="41" xfId="0" applyNumberFormat="1" applyFont="1" applyFill="1" applyBorder="1" applyAlignment="1" applyProtection="1">
      <alignment horizontal="left" vertical="center" wrapText="1"/>
      <protection hidden="1"/>
    </xf>
    <xf numFmtId="2" fontId="9" fillId="4" borderId="41" xfId="0" applyNumberFormat="1" applyFont="1" applyFill="1" applyBorder="1" applyAlignment="1" applyProtection="1">
      <alignment horizontal="center" vertical="center" wrapText="1"/>
      <protection hidden="1"/>
    </xf>
    <xf numFmtId="0" fontId="9" fillId="4" borderId="41" xfId="0" applyFont="1" applyFill="1" applyBorder="1" applyAlignment="1" applyProtection="1">
      <alignment horizontal="center" vertical="center" wrapText="1"/>
      <protection hidden="1"/>
    </xf>
    <xf numFmtId="164" fontId="9" fillId="4" borderId="41" xfId="2" applyFont="1" applyFill="1" applyBorder="1" applyAlignment="1" applyProtection="1">
      <alignment vertical="center" wrapText="1"/>
      <protection hidden="1"/>
    </xf>
    <xf numFmtId="165" fontId="9" fillId="4" borderId="43" xfId="1" applyNumberFormat="1" applyFont="1" applyFill="1" applyBorder="1" applyAlignment="1" applyProtection="1">
      <alignment vertical="center" wrapText="1"/>
      <protection hidden="1"/>
    </xf>
    <xf numFmtId="0" fontId="7" fillId="0" borderId="44" xfId="0" applyFont="1" applyFill="1" applyBorder="1" applyAlignment="1" applyProtection="1">
      <alignment horizontal="center" vertical="center" wrapText="1"/>
      <protection hidden="1"/>
    </xf>
    <xf numFmtId="0" fontId="7" fillId="5" borderId="41" xfId="0" applyNumberFormat="1" applyFont="1" applyFill="1" applyBorder="1" applyAlignment="1" applyProtection="1">
      <alignment horizontal="left" vertical="center" wrapText="1"/>
      <protection hidden="1"/>
    </xf>
    <xf numFmtId="4" fontId="7" fillId="5" borderId="41" xfId="4" applyNumberFormat="1" applyFont="1" applyFill="1" applyBorder="1" applyAlignment="1" applyProtection="1">
      <alignment horizontal="center" vertical="center" wrapText="1"/>
      <protection hidden="1"/>
    </xf>
    <xf numFmtId="4" fontId="7" fillId="0" borderId="41" xfId="2" applyNumberFormat="1" applyFont="1" applyFill="1" applyBorder="1" applyAlignment="1" applyProtection="1">
      <alignment vertical="center" wrapText="1"/>
      <protection hidden="1"/>
    </xf>
    <xf numFmtId="4" fontId="7" fillId="5" borderId="43" xfId="2" applyNumberFormat="1" applyFont="1" applyFill="1" applyBorder="1" applyAlignment="1" applyProtection="1">
      <alignment vertical="center" wrapText="1"/>
      <protection hidden="1"/>
    </xf>
    <xf numFmtId="0" fontId="11" fillId="0" borderId="44" xfId="0" applyFont="1" applyFill="1" applyBorder="1" applyAlignment="1" applyProtection="1">
      <alignment horizontal="center" vertical="center" wrapText="1"/>
      <protection hidden="1"/>
    </xf>
    <xf numFmtId="0" fontId="11" fillId="5" borderId="41" xfId="0" applyNumberFormat="1" applyFont="1" applyFill="1" applyBorder="1" applyAlignment="1" applyProtection="1">
      <alignment horizontal="left" vertical="center" wrapText="1"/>
      <protection hidden="1"/>
    </xf>
    <xf numFmtId="4" fontId="11" fillId="5" borderId="41" xfId="4" applyNumberFormat="1" applyFont="1" applyFill="1" applyBorder="1" applyAlignment="1" applyProtection="1">
      <alignment horizontal="center" vertical="center" wrapText="1"/>
      <protection hidden="1"/>
    </xf>
    <xf numFmtId="4" fontId="7" fillId="0" borderId="43" xfId="2" applyNumberFormat="1" applyFont="1" applyFill="1" applyBorder="1" applyAlignment="1" applyProtection="1">
      <alignment vertical="center" wrapText="1"/>
      <protection hidden="1"/>
    </xf>
    <xf numFmtId="0" fontId="7" fillId="5" borderId="41" xfId="5" applyNumberFormat="1" applyFont="1" applyFill="1" applyBorder="1" applyAlignment="1" applyProtection="1">
      <alignment horizontal="left" vertical="center" wrapText="1"/>
      <protection hidden="1"/>
    </xf>
    <xf numFmtId="4" fontId="7" fillId="5" borderId="41" xfId="5" applyNumberFormat="1" applyFont="1" applyFill="1" applyBorder="1" applyAlignment="1" applyProtection="1">
      <alignment horizontal="center" vertical="center" wrapText="1"/>
      <protection hidden="1"/>
    </xf>
    <xf numFmtId="0" fontId="7" fillId="5" borderId="44" xfId="0" applyFont="1" applyFill="1" applyBorder="1" applyAlignment="1" applyProtection="1">
      <alignment horizontal="center" vertical="center" wrapText="1"/>
      <protection hidden="1"/>
    </xf>
    <xf numFmtId="0" fontId="9" fillId="5" borderId="41" xfId="0" applyNumberFormat="1" applyFont="1" applyFill="1" applyBorder="1" applyAlignment="1" applyProtection="1">
      <alignment vertical="center" wrapText="1"/>
      <protection hidden="1"/>
    </xf>
    <xf numFmtId="4" fontId="9" fillId="5" borderId="41" xfId="0" applyNumberFormat="1" applyFont="1" applyFill="1" applyBorder="1" applyAlignment="1" applyProtection="1">
      <alignment horizontal="center" vertical="center" wrapText="1"/>
      <protection hidden="1"/>
    </xf>
    <xf numFmtId="4" fontId="9" fillId="5" borderId="41" xfId="0" applyNumberFormat="1" applyFont="1" applyFill="1" applyBorder="1" applyAlignment="1" applyProtection="1">
      <alignment vertical="center" wrapText="1"/>
      <protection hidden="1"/>
    </xf>
    <xf numFmtId="4" fontId="9" fillId="5" borderId="43" xfId="2" applyNumberFormat="1" applyFont="1" applyFill="1" applyBorder="1" applyAlignment="1" applyProtection="1">
      <alignment vertical="center" wrapText="1"/>
      <protection hidden="1"/>
    </xf>
    <xf numFmtId="0" fontId="9" fillId="5" borderId="41" xfId="0" applyNumberFormat="1" applyFont="1" applyFill="1" applyBorder="1" applyAlignment="1" applyProtection="1">
      <alignment horizontal="left" vertical="center" wrapText="1"/>
      <protection hidden="1"/>
    </xf>
    <xf numFmtId="0" fontId="7" fillId="0" borderId="44" xfId="5" applyFont="1" applyFill="1" applyBorder="1" applyAlignment="1" applyProtection="1">
      <alignment horizontal="center" vertical="center" wrapText="1"/>
      <protection hidden="1"/>
    </xf>
    <xf numFmtId="4" fontId="7" fillId="5" borderId="41" xfId="2" applyNumberFormat="1" applyFont="1" applyFill="1" applyBorder="1" applyAlignment="1" applyProtection="1">
      <alignment vertical="center" wrapText="1"/>
      <protection hidden="1"/>
    </xf>
    <xf numFmtId="0" fontId="7" fillId="5" borderId="22" xfId="0" applyNumberFormat="1" applyFont="1" applyFill="1" applyBorder="1" applyAlignment="1" applyProtection="1">
      <alignment horizontal="left" vertical="center" wrapText="1"/>
      <protection hidden="1"/>
    </xf>
    <xf numFmtId="4" fontId="7" fillId="5" borderId="22" xfId="4" applyNumberFormat="1" applyFont="1" applyFill="1" applyBorder="1" applyAlignment="1" applyProtection="1">
      <alignment horizontal="center" vertical="center" wrapText="1"/>
      <protection hidden="1"/>
    </xf>
    <xf numFmtId="4" fontId="11" fillId="0" borderId="41" xfId="2" applyNumberFormat="1" applyFont="1" applyFill="1" applyBorder="1" applyAlignment="1" applyProtection="1">
      <alignment vertical="center" wrapText="1"/>
      <protection hidden="1"/>
    </xf>
    <xf numFmtId="4" fontId="11" fillId="5" borderId="41" xfId="2" applyNumberFormat="1" applyFont="1" applyFill="1" applyBorder="1" applyAlignment="1" applyProtection="1">
      <alignment vertical="center" wrapText="1"/>
      <protection hidden="1"/>
    </xf>
    <xf numFmtId="0" fontId="7" fillId="5" borderId="23" xfId="0" applyNumberFormat="1" applyFont="1" applyFill="1" applyBorder="1" applyAlignment="1" applyProtection="1">
      <alignment horizontal="left" vertical="center" wrapText="1"/>
      <protection hidden="1"/>
    </xf>
    <xf numFmtId="4" fontId="7" fillId="5" borderId="23" xfId="4" applyNumberFormat="1" applyFont="1" applyFill="1" applyBorder="1" applyAlignment="1" applyProtection="1">
      <alignment horizontal="center" vertical="center" wrapText="1"/>
      <protection hidden="1"/>
    </xf>
    <xf numFmtId="0" fontId="12" fillId="0" borderId="41" xfId="0" applyNumberFormat="1" applyFont="1" applyFill="1" applyBorder="1" applyAlignment="1" applyProtection="1">
      <alignment vertical="center" wrapText="1"/>
      <protection hidden="1"/>
    </xf>
    <xf numFmtId="4" fontId="11" fillId="0" borderId="41" xfId="4" applyNumberFormat="1" applyFont="1" applyFill="1" applyBorder="1" applyAlignment="1" applyProtection="1">
      <alignment horizontal="center" vertical="center" wrapText="1"/>
      <protection hidden="1"/>
    </xf>
    <xf numFmtId="4" fontId="12" fillId="0" borderId="41" xfId="0" applyNumberFormat="1" applyFont="1" applyFill="1" applyBorder="1" applyAlignment="1" applyProtection="1">
      <alignment horizontal="center" vertical="center" wrapText="1"/>
      <protection hidden="1"/>
    </xf>
    <xf numFmtId="4" fontId="12" fillId="0" borderId="41" xfId="0" applyNumberFormat="1" applyFont="1" applyFill="1" applyBorder="1" applyAlignment="1" applyProtection="1">
      <alignment vertical="center" wrapText="1"/>
      <protection hidden="1"/>
    </xf>
    <xf numFmtId="4" fontId="12" fillId="0" borderId="43" xfId="2" applyNumberFormat="1" applyFont="1" applyFill="1" applyBorder="1" applyAlignment="1" applyProtection="1">
      <alignment vertical="center" wrapText="1"/>
      <protection hidden="1"/>
    </xf>
    <xf numFmtId="0" fontId="7" fillId="5" borderId="41" xfId="4" applyNumberFormat="1" applyFont="1" applyFill="1" applyBorder="1" applyAlignment="1" applyProtection="1">
      <alignment horizontal="left" vertical="center" wrapText="1"/>
      <protection hidden="1"/>
    </xf>
    <xf numFmtId="0" fontId="11" fillId="5" borderId="41" xfId="4" applyNumberFormat="1" applyFont="1" applyFill="1" applyBorder="1" applyAlignment="1" applyProtection="1">
      <alignment horizontal="left" vertical="center" wrapText="1"/>
      <protection hidden="1"/>
    </xf>
    <xf numFmtId="4" fontId="11" fillId="5" borderId="43" xfId="2" applyNumberFormat="1" applyFont="1" applyFill="1" applyBorder="1" applyAlignment="1" applyProtection="1">
      <alignment vertical="center" wrapText="1"/>
      <protection hidden="1"/>
    </xf>
    <xf numFmtId="4" fontId="11" fillId="0" borderId="43" xfId="2" applyNumberFormat="1" applyFont="1" applyFill="1" applyBorder="1" applyAlignment="1" applyProtection="1">
      <alignment vertical="center" wrapText="1"/>
      <protection hidden="1"/>
    </xf>
    <xf numFmtId="0" fontId="7" fillId="0" borderId="41" xfId="4" applyNumberFormat="1" applyFont="1" applyFill="1" applyBorder="1" applyAlignment="1" applyProtection="1">
      <alignment horizontal="left" vertical="center" wrapText="1"/>
      <protection hidden="1"/>
    </xf>
    <xf numFmtId="4" fontId="7" fillId="0" borderId="41" xfId="4" applyNumberFormat="1" applyFont="1" applyFill="1" applyBorder="1" applyAlignment="1" applyProtection="1">
      <alignment horizontal="center" vertical="center" wrapText="1"/>
      <protection hidden="1"/>
    </xf>
    <xf numFmtId="0" fontId="11" fillId="0" borderId="44" xfId="5" applyFont="1" applyFill="1" applyBorder="1" applyAlignment="1" applyProtection="1">
      <alignment horizontal="center" vertical="center" wrapText="1"/>
      <protection hidden="1"/>
    </xf>
    <xf numFmtId="0" fontId="11" fillId="5" borderId="41" xfId="5" applyNumberFormat="1" applyFont="1" applyFill="1" applyBorder="1" applyAlignment="1" applyProtection="1">
      <alignment horizontal="left" vertical="center" wrapText="1"/>
      <protection hidden="1"/>
    </xf>
    <xf numFmtId="4" fontId="11" fillId="5" borderId="41" xfId="5" applyNumberFormat="1" applyFont="1" applyFill="1" applyBorder="1" applyAlignment="1" applyProtection="1">
      <alignment horizontal="center" vertical="center" wrapText="1"/>
      <protection hidden="1"/>
    </xf>
    <xf numFmtId="0" fontId="9" fillId="0" borderId="41" xfId="4" applyNumberFormat="1" applyFont="1" applyFill="1" applyBorder="1" applyAlignment="1" applyProtection="1">
      <alignment horizontal="left" vertical="center" wrapText="1"/>
      <protection hidden="1"/>
    </xf>
    <xf numFmtId="4" fontId="9" fillId="0" borderId="41" xfId="0" applyNumberFormat="1" applyFont="1" applyFill="1" applyBorder="1" applyAlignment="1" applyProtection="1">
      <alignment vertical="center" wrapText="1"/>
      <protection hidden="1"/>
    </xf>
    <xf numFmtId="0" fontId="7" fillId="5" borderId="44" xfId="5" applyFont="1" applyFill="1" applyBorder="1" applyAlignment="1" applyProtection="1">
      <alignment horizontal="center" vertical="center" wrapText="1"/>
      <protection hidden="1"/>
    </xf>
    <xf numFmtId="0" fontId="9" fillId="5" borderId="41" xfId="5" applyNumberFormat="1" applyFont="1" applyFill="1" applyBorder="1" applyAlignment="1" applyProtection="1">
      <alignment horizontal="left" vertical="center" wrapText="1"/>
      <protection hidden="1"/>
    </xf>
    <xf numFmtId="4" fontId="7" fillId="0" borderId="41" xfId="1" applyNumberFormat="1" applyFont="1" applyFill="1" applyBorder="1" applyAlignment="1" applyProtection="1">
      <alignment vertical="center" wrapText="1"/>
      <protection hidden="1"/>
    </xf>
    <xf numFmtId="4" fontId="7" fillId="5" borderId="41" xfId="1" applyNumberFormat="1" applyFont="1" applyFill="1" applyBorder="1" applyAlignment="1" applyProtection="1">
      <alignment vertical="center" wrapText="1"/>
      <protection hidden="1"/>
    </xf>
    <xf numFmtId="0" fontId="12" fillId="5" borderId="41" xfId="5" applyNumberFormat="1" applyFont="1" applyFill="1" applyBorder="1" applyAlignment="1" applyProtection="1">
      <alignment horizontal="left" vertical="center" wrapText="1"/>
      <protection hidden="1"/>
    </xf>
    <xf numFmtId="4" fontId="12" fillId="5" borderId="41" xfId="5" applyNumberFormat="1" applyFont="1" applyFill="1" applyBorder="1" applyAlignment="1" applyProtection="1">
      <alignment horizontal="center" vertical="center" wrapText="1"/>
      <protection hidden="1"/>
    </xf>
    <xf numFmtId="4" fontId="12" fillId="0" borderId="41" xfId="1" applyNumberFormat="1" applyFont="1" applyFill="1" applyBorder="1" applyAlignment="1" applyProtection="1">
      <alignment vertical="center" wrapText="1"/>
      <protection hidden="1"/>
    </xf>
    <xf numFmtId="4" fontId="12" fillId="5" borderId="43" xfId="2" applyNumberFormat="1" applyFont="1" applyFill="1" applyBorder="1" applyAlignment="1" applyProtection="1">
      <alignment vertical="center" wrapText="1"/>
      <protection hidden="1"/>
    </xf>
    <xf numFmtId="4" fontId="12" fillId="5" borderId="41" xfId="1" applyNumberFormat="1" applyFont="1" applyFill="1" applyBorder="1" applyAlignment="1" applyProtection="1">
      <alignment vertical="center" wrapText="1"/>
      <protection hidden="1"/>
    </xf>
    <xf numFmtId="0" fontId="14" fillId="5" borderId="41" xfId="5" applyNumberFormat="1" applyFont="1" applyFill="1" applyBorder="1" applyAlignment="1" applyProtection="1">
      <alignment horizontal="left" vertical="center" wrapText="1"/>
      <protection hidden="1"/>
    </xf>
    <xf numFmtId="4" fontId="13" fillId="5" borderId="41" xfId="5" applyNumberFormat="1" applyFont="1" applyFill="1" applyBorder="1" applyAlignment="1" applyProtection="1">
      <alignment horizontal="center" vertical="center" wrapText="1"/>
      <protection hidden="1"/>
    </xf>
    <xf numFmtId="4" fontId="13" fillId="0" borderId="41" xfId="1" applyNumberFormat="1" applyFont="1" applyFill="1" applyBorder="1" applyAlignment="1" applyProtection="1">
      <alignment vertical="center" wrapText="1"/>
      <protection hidden="1"/>
    </xf>
    <xf numFmtId="4" fontId="13" fillId="5" borderId="41" xfId="1" applyNumberFormat="1" applyFont="1" applyFill="1" applyBorder="1" applyAlignment="1" applyProtection="1">
      <alignment vertical="center" wrapText="1"/>
      <protection hidden="1"/>
    </xf>
    <xf numFmtId="0" fontId="9" fillId="5" borderId="41" xfId="4" applyNumberFormat="1" applyFont="1" applyFill="1" applyBorder="1" applyAlignment="1" applyProtection="1">
      <alignment horizontal="left" vertical="center" wrapText="1"/>
      <protection hidden="1"/>
    </xf>
    <xf numFmtId="0" fontId="9" fillId="0" borderId="41" xfId="0" applyNumberFormat="1" applyFont="1" applyFill="1" applyBorder="1" applyAlignment="1" applyProtection="1">
      <alignment horizontal="left" vertical="center" wrapText="1"/>
      <protection hidden="1"/>
    </xf>
    <xf numFmtId="4" fontId="9" fillId="0" borderId="41" xfId="0" applyNumberFormat="1" applyFont="1" applyFill="1" applyBorder="1" applyAlignment="1" applyProtection="1">
      <alignment horizontal="center" vertical="center" wrapText="1"/>
      <protection hidden="1"/>
    </xf>
    <xf numFmtId="4" fontId="9" fillId="0" borderId="43" xfId="2" applyNumberFormat="1" applyFont="1" applyFill="1" applyBorder="1" applyAlignment="1" applyProtection="1">
      <alignment vertical="center" wrapText="1"/>
      <protection hidden="1"/>
    </xf>
    <xf numFmtId="0" fontId="9" fillId="0" borderId="41" xfId="0" applyNumberFormat="1" applyFont="1" applyFill="1" applyBorder="1" applyAlignment="1" applyProtection="1">
      <alignment vertical="center" wrapText="1"/>
      <protection hidden="1"/>
    </xf>
    <xf numFmtId="4" fontId="7" fillId="0" borderId="41" xfId="2" applyNumberFormat="1" applyFont="1" applyFill="1" applyBorder="1" applyAlignment="1" applyProtection="1">
      <alignment horizontal="right" vertical="center" wrapText="1"/>
      <protection hidden="1"/>
    </xf>
    <xf numFmtId="4" fontId="9" fillId="0" borderId="41" xfId="2" applyNumberFormat="1" applyFont="1" applyFill="1" applyBorder="1" applyAlignment="1" applyProtection="1">
      <alignment vertical="center" wrapText="1"/>
      <protection hidden="1"/>
    </xf>
    <xf numFmtId="49" fontId="7" fillId="5" borderId="44" xfId="0" applyNumberFormat="1" applyFont="1" applyFill="1" applyBorder="1" applyAlignment="1" applyProtection="1">
      <alignment horizontal="center" vertical="center" wrapText="1"/>
      <protection hidden="1"/>
    </xf>
    <xf numFmtId="0" fontId="9" fillId="5" borderId="41" xfId="0" applyNumberFormat="1" applyFont="1" applyFill="1" applyBorder="1" applyAlignment="1" applyProtection="1">
      <alignment horizontal="center" vertical="center" wrapText="1"/>
      <protection hidden="1"/>
    </xf>
    <xf numFmtId="4" fontId="7" fillId="5" borderId="41" xfId="0" applyNumberFormat="1" applyFont="1" applyFill="1" applyBorder="1" applyAlignment="1" applyProtection="1">
      <alignment horizontal="center" vertical="center" wrapText="1"/>
      <protection hidden="1"/>
    </xf>
    <xf numFmtId="4" fontId="7" fillId="0" borderId="41" xfId="0" applyNumberFormat="1" applyFont="1" applyFill="1" applyBorder="1" applyAlignment="1" applyProtection="1">
      <alignment vertical="center" wrapText="1"/>
      <protection hidden="1"/>
    </xf>
    <xf numFmtId="4" fontId="7" fillId="5" borderId="41" xfId="0" applyNumberFormat="1" applyFont="1" applyFill="1" applyBorder="1" applyAlignment="1" applyProtection="1">
      <alignment vertical="center" wrapText="1"/>
      <protection hidden="1"/>
    </xf>
    <xf numFmtId="49" fontId="7" fillId="0" borderId="44" xfId="0" applyNumberFormat="1" applyFont="1" applyFill="1" applyBorder="1" applyAlignment="1" applyProtection="1">
      <alignment horizontal="center" vertical="center" wrapText="1"/>
      <protection hidden="1"/>
    </xf>
    <xf numFmtId="4" fontId="9" fillId="5" borderId="41" xfId="2" applyNumberFormat="1" applyFont="1" applyFill="1" applyBorder="1" applyAlignment="1" applyProtection="1">
      <alignment vertical="center" wrapText="1"/>
      <protection hidden="1"/>
    </xf>
    <xf numFmtId="4" fontId="7" fillId="0" borderId="41" xfId="0" applyNumberFormat="1" applyFont="1" applyFill="1" applyBorder="1" applyAlignment="1" applyProtection="1">
      <alignment horizontal="center" vertical="center" wrapText="1"/>
      <protection hidden="1"/>
    </xf>
    <xf numFmtId="0" fontId="7" fillId="0" borderId="41" xfId="0" applyNumberFormat="1" applyFont="1" applyFill="1" applyBorder="1" applyAlignment="1" applyProtection="1">
      <alignment horizontal="left" vertical="center" wrapText="1"/>
      <protection hidden="1"/>
    </xf>
    <xf numFmtId="4" fontId="11" fillId="0" borderId="44" xfId="0" applyNumberFormat="1" applyFont="1" applyFill="1" applyBorder="1" applyAlignment="1" applyProtection="1">
      <alignment horizontal="center" vertical="center" wrapText="1"/>
      <protection hidden="1"/>
    </xf>
    <xf numFmtId="4" fontId="11" fillId="5" borderId="41" xfId="0" applyNumberFormat="1" applyFont="1" applyFill="1" applyBorder="1" applyAlignment="1" applyProtection="1">
      <alignment horizontal="center" vertical="center" wrapText="1"/>
      <protection hidden="1"/>
    </xf>
    <xf numFmtId="4" fontId="7" fillId="5" borderId="44" xfId="0" applyNumberFormat="1"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4" fontId="16" fillId="5" borderId="41" xfId="4" applyNumberFormat="1" applyFont="1" applyFill="1" applyBorder="1" applyAlignment="1" applyProtection="1">
      <alignment horizontal="center" vertical="center" wrapText="1"/>
      <protection hidden="1"/>
    </xf>
    <xf numFmtId="4" fontId="16" fillId="5" borderId="41" xfId="0" applyNumberFormat="1" applyFont="1" applyFill="1" applyBorder="1" applyAlignment="1" applyProtection="1">
      <alignment horizontal="center" vertical="center" wrapText="1"/>
      <protection hidden="1"/>
    </xf>
    <xf numFmtId="4" fontId="16" fillId="5" borderId="43" xfId="2" applyNumberFormat="1" applyFont="1" applyFill="1" applyBorder="1" applyAlignment="1" applyProtection="1">
      <alignment vertical="center" wrapText="1"/>
      <protection hidden="1"/>
    </xf>
    <xf numFmtId="4" fontId="18" fillId="5" borderId="41" xfId="4" applyNumberFormat="1" applyFont="1" applyFill="1" applyBorder="1" applyAlignment="1" applyProtection="1">
      <alignment horizontal="center" vertical="center" wrapText="1"/>
      <protection hidden="1"/>
    </xf>
    <xf numFmtId="4" fontId="18" fillId="5" borderId="41" xfId="0" applyNumberFormat="1" applyFont="1" applyFill="1" applyBorder="1" applyAlignment="1" applyProtection="1">
      <alignment horizontal="center" vertical="center" wrapText="1"/>
      <protection hidden="1"/>
    </xf>
    <xf numFmtId="4" fontId="18" fillId="5" borderId="43" xfId="2" applyNumberFormat="1" applyFont="1" applyFill="1" applyBorder="1" applyAlignment="1" applyProtection="1">
      <alignment vertical="center" wrapText="1"/>
      <protection hidden="1"/>
    </xf>
    <xf numFmtId="4" fontId="19" fillId="5" borderId="41" xfId="4" applyNumberFormat="1" applyFont="1" applyFill="1" applyBorder="1" applyAlignment="1" applyProtection="1">
      <alignment horizontal="center" vertical="center" wrapText="1"/>
      <protection hidden="1"/>
    </xf>
    <xf numFmtId="4" fontId="19" fillId="5" borderId="41" xfId="0" applyNumberFormat="1" applyFont="1" applyFill="1" applyBorder="1" applyAlignment="1" applyProtection="1">
      <alignment horizontal="center" vertical="center" wrapText="1"/>
      <protection hidden="1"/>
    </xf>
    <xf numFmtId="4" fontId="19" fillId="5" borderId="43" xfId="2" applyNumberFormat="1" applyFont="1" applyFill="1" applyBorder="1" applyAlignment="1" applyProtection="1">
      <alignment vertical="center" wrapText="1"/>
      <protection hidden="1"/>
    </xf>
    <xf numFmtId="4" fontId="7" fillId="0" borderId="41" xfId="2" applyNumberFormat="1" applyFont="1" applyFill="1" applyBorder="1" applyAlignment="1" applyProtection="1">
      <alignment vertical="center"/>
      <protection hidden="1"/>
    </xf>
    <xf numFmtId="4" fontId="7" fillId="5" borderId="41" xfId="2" applyNumberFormat="1" applyFont="1" applyFill="1" applyBorder="1" applyAlignment="1" applyProtection="1">
      <alignment vertical="center"/>
      <protection hidden="1"/>
    </xf>
    <xf numFmtId="0" fontId="20" fillId="5" borderId="41" xfId="0" applyNumberFormat="1" applyFont="1" applyFill="1" applyBorder="1" applyAlignment="1" applyProtection="1">
      <alignment horizontal="left" vertical="center" wrapText="1"/>
      <protection hidden="1"/>
    </xf>
    <xf numFmtId="4" fontId="20" fillId="5" borderId="41" xfId="4" applyNumberFormat="1" applyFont="1" applyFill="1" applyBorder="1" applyAlignment="1" applyProtection="1">
      <alignment horizontal="center" vertical="center" wrapText="1"/>
      <protection hidden="1"/>
    </xf>
    <xf numFmtId="4" fontId="20" fillId="5" borderId="41" xfId="0" applyNumberFormat="1" applyFont="1" applyFill="1" applyBorder="1" applyAlignment="1" applyProtection="1">
      <alignment horizontal="center" vertical="center" wrapText="1"/>
      <protection hidden="1"/>
    </xf>
    <xf numFmtId="4" fontId="20" fillId="0" borderId="41" xfId="2" applyNumberFormat="1" applyFont="1" applyFill="1" applyBorder="1" applyAlignment="1" applyProtection="1">
      <alignment vertical="center" wrapText="1"/>
      <protection hidden="1"/>
    </xf>
    <xf numFmtId="4" fontId="20" fillId="5" borderId="41" xfId="2" applyNumberFormat="1" applyFont="1" applyFill="1" applyBorder="1" applyAlignment="1" applyProtection="1">
      <alignment vertical="center" wrapText="1"/>
      <protection hidden="1"/>
    </xf>
    <xf numFmtId="4" fontId="20" fillId="5" borderId="43" xfId="2" applyNumberFormat="1" applyFont="1" applyFill="1" applyBorder="1" applyAlignment="1" applyProtection="1">
      <alignment vertical="center" wrapText="1"/>
      <protection hidden="1"/>
    </xf>
    <xf numFmtId="0" fontId="9" fillId="5" borderId="41" xfId="0" applyNumberFormat="1" applyFont="1" applyFill="1" applyBorder="1" applyAlignment="1" applyProtection="1">
      <alignment horizontal="left" vertical="justify" wrapText="1"/>
      <protection hidden="1"/>
    </xf>
    <xf numFmtId="0" fontId="11" fillId="0" borderId="41" xfId="0" applyNumberFormat="1" applyFont="1" applyFill="1" applyBorder="1" applyAlignment="1" applyProtection="1">
      <alignment horizontal="left" vertical="center" wrapText="1"/>
      <protection hidden="1"/>
    </xf>
    <xf numFmtId="0" fontId="7" fillId="5" borderId="41" xfId="0" applyNumberFormat="1" applyFont="1" applyFill="1" applyBorder="1" applyAlignment="1" applyProtection="1">
      <alignment horizontal="justify" vertical="justify" wrapText="1"/>
      <protection hidden="1"/>
    </xf>
    <xf numFmtId="0" fontId="7" fillId="0" borderId="44" xfId="4" applyFont="1" applyFill="1" applyBorder="1" applyAlignment="1" applyProtection="1">
      <alignment horizontal="center" vertical="center" wrapText="1"/>
      <protection hidden="1"/>
    </xf>
    <xf numFmtId="4" fontId="9" fillId="5" borderId="41" xfId="4" applyNumberFormat="1" applyFont="1" applyFill="1" applyBorder="1" applyAlignment="1" applyProtection="1">
      <alignment horizontal="center" vertical="center" wrapText="1"/>
      <protection hidden="1"/>
    </xf>
    <xf numFmtId="0" fontId="7" fillId="5" borderId="41" xfId="0" applyNumberFormat="1" applyFont="1" applyFill="1" applyBorder="1" applyAlignment="1" applyProtection="1">
      <alignment vertical="center" wrapText="1"/>
      <protection hidden="1"/>
    </xf>
    <xf numFmtId="0" fontId="19" fillId="5" borderId="44" xfId="0" applyFont="1" applyFill="1" applyBorder="1" applyAlignment="1" applyProtection="1">
      <alignment horizontal="center" vertical="center" wrapText="1"/>
      <protection hidden="1"/>
    </xf>
    <xf numFmtId="0" fontId="22" fillId="5" borderId="41" xfId="0" applyNumberFormat="1" applyFont="1" applyFill="1" applyBorder="1" applyAlignment="1" applyProtection="1">
      <alignment horizontal="left" vertical="center" wrapText="1"/>
      <protection hidden="1"/>
    </xf>
    <xf numFmtId="0" fontId="9" fillId="5" borderId="45" xfId="0" applyNumberFormat="1" applyFont="1" applyFill="1" applyBorder="1" applyAlignment="1" applyProtection="1">
      <alignment horizontal="left" vertical="center" wrapText="1"/>
      <protection hidden="1"/>
    </xf>
    <xf numFmtId="49" fontId="7" fillId="0" borderId="39" xfId="0" applyNumberFormat="1" applyFont="1" applyFill="1" applyBorder="1" applyAlignment="1" applyProtection="1">
      <alignment horizontal="center" vertical="center" wrapText="1"/>
      <protection hidden="1"/>
    </xf>
    <xf numFmtId="4" fontId="7" fillId="5" borderId="42" xfId="4" applyNumberFormat="1" applyFont="1" applyFill="1" applyBorder="1" applyAlignment="1" applyProtection="1">
      <alignment horizontal="center" vertical="center" wrapText="1"/>
      <protection hidden="1"/>
    </xf>
    <xf numFmtId="0" fontId="7" fillId="5" borderId="45" xfId="0" applyNumberFormat="1" applyFont="1" applyFill="1" applyBorder="1" applyAlignment="1" applyProtection="1">
      <alignment vertical="center" wrapText="1"/>
      <protection hidden="1"/>
    </xf>
    <xf numFmtId="4" fontId="7" fillId="5" borderId="24" xfId="2" applyNumberFormat="1" applyFont="1" applyFill="1" applyBorder="1" applyAlignment="1" applyProtection="1">
      <alignment vertical="center" wrapText="1"/>
      <protection hidden="1"/>
    </xf>
    <xf numFmtId="0" fontId="7" fillId="5" borderId="39" xfId="0" applyFont="1" applyFill="1" applyBorder="1" applyAlignment="1" applyProtection="1">
      <alignment horizontal="center" vertical="center" wrapText="1"/>
      <protection hidden="1"/>
    </xf>
    <xf numFmtId="0" fontId="9" fillId="5" borderId="25" xfId="0" applyNumberFormat="1" applyFont="1" applyFill="1" applyBorder="1" applyAlignment="1" applyProtection="1">
      <alignment vertical="center" wrapText="1"/>
      <protection hidden="1"/>
    </xf>
    <xf numFmtId="0" fontId="9" fillId="5" borderId="22" xfId="0" applyNumberFormat="1" applyFont="1" applyFill="1" applyBorder="1" applyAlignment="1" applyProtection="1">
      <alignment horizontal="left" vertical="center" wrapText="1"/>
      <protection hidden="1"/>
    </xf>
    <xf numFmtId="0" fontId="7" fillId="5" borderId="38" xfId="0" applyNumberFormat="1" applyFont="1" applyFill="1" applyBorder="1" applyAlignment="1" applyProtection="1">
      <alignment vertical="center" wrapText="1"/>
      <protection hidden="1"/>
    </xf>
    <xf numFmtId="0" fontId="9" fillId="5" borderId="22" xfId="0" applyNumberFormat="1" applyFont="1" applyFill="1" applyBorder="1" applyAlignment="1" applyProtection="1">
      <alignment vertical="center" wrapText="1"/>
      <protection hidden="1"/>
    </xf>
    <xf numFmtId="0" fontId="7" fillId="5" borderId="40" xfId="0" applyNumberFormat="1" applyFont="1" applyFill="1" applyBorder="1" applyAlignment="1" applyProtection="1">
      <alignment vertical="center" wrapText="1"/>
      <protection hidden="1"/>
    </xf>
    <xf numFmtId="0" fontId="7" fillId="0" borderId="41" xfId="0" applyNumberFormat="1" applyFont="1" applyFill="1" applyBorder="1" applyAlignment="1" applyProtection="1">
      <alignment vertical="center" wrapText="1"/>
      <protection hidden="1"/>
    </xf>
    <xf numFmtId="0" fontId="10" fillId="5" borderId="41" xfId="0" applyNumberFormat="1" applyFont="1" applyFill="1" applyBorder="1" applyAlignment="1" applyProtection="1">
      <alignment vertical="center" wrapText="1"/>
      <protection hidden="1"/>
    </xf>
    <xf numFmtId="0" fontId="7" fillId="5" borderId="41" xfId="6" applyNumberFormat="1" applyFont="1" applyFill="1" applyBorder="1" applyAlignment="1" applyProtection="1">
      <alignment horizontal="left" vertical="center" wrapText="1"/>
      <protection hidden="1"/>
    </xf>
    <xf numFmtId="0" fontId="7" fillId="0" borderId="41" xfId="6" applyNumberFormat="1" applyFont="1" applyFill="1" applyBorder="1" applyAlignment="1" applyProtection="1">
      <alignment horizontal="left" vertical="center" wrapText="1"/>
      <protection hidden="1"/>
    </xf>
    <xf numFmtId="0" fontId="11" fillId="5" borderId="41" xfId="0" applyNumberFormat="1" applyFont="1" applyFill="1" applyBorder="1" applyAlignment="1" applyProtection="1">
      <alignment vertical="center" wrapText="1"/>
      <protection hidden="1"/>
    </xf>
    <xf numFmtId="0" fontId="11" fillId="0" borderId="41" xfId="0" applyNumberFormat="1" applyFont="1" applyFill="1" applyBorder="1" applyAlignment="1" applyProtection="1">
      <alignment vertical="center" wrapText="1"/>
      <protection hidden="1"/>
    </xf>
    <xf numFmtId="4" fontId="11" fillId="0" borderId="41" xfId="0" applyNumberFormat="1" applyFont="1" applyFill="1" applyBorder="1" applyAlignment="1" applyProtection="1">
      <alignment horizontal="center" vertical="center" wrapText="1"/>
      <protection hidden="1"/>
    </xf>
    <xf numFmtId="4" fontId="7" fillId="0" borderId="43" xfId="2" applyNumberFormat="1" applyFont="1" applyFill="1" applyBorder="1" applyAlignment="1" applyProtection="1">
      <alignment horizontal="right" vertical="center" wrapText="1"/>
      <protection hidden="1"/>
    </xf>
    <xf numFmtId="4" fontId="7" fillId="5" borderId="41" xfId="2" applyNumberFormat="1" applyFont="1" applyFill="1" applyBorder="1" applyAlignment="1" applyProtection="1">
      <alignment horizontal="right" vertical="center" wrapText="1"/>
      <protection hidden="1"/>
    </xf>
    <xf numFmtId="4" fontId="7" fillId="5" borderId="43" xfId="2" applyNumberFormat="1" applyFont="1" applyFill="1" applyBorder="1" applyAlignment="1" applyProtection="1">
      <alignment horizontal="right" vertical="center" wrapText="1"/>
      <protection hidden="1"/>
    </xf>
    <xf numFmtId="0" fontId="7" fillId="2" borderId="44" xfId="0" applyFont="1" applyFill="1" applyBorder="1" applyAlignment="1" applyProtection="1">
      <alignment horizontal="center" vertical="center" wrapText="1"/>
      <protection hidden="1"/>
    </xf>
    <xf numFmtId="0" fontId="9" fillId="2" borderId="41" xfId="0" applyNumberFormat="1" applyFont="1" applyFill="1" applyBorder="1" applyAlignment="1" applyProtection="1">
      <alignment vertical="center" wrapText="1"/>
      <protection hidden="1"/>
    </xf>
    <xf numFmtId="4" fontId="7" fillId="2" borderId="41" xfId="4" applyNumberFormat="1" applyFont="1" applyFill="1" applyBorder="1" applyAlignment="1" applyProtection="1">
      <alignment horizontal="center" vertical="center" wrapText="1"/>
      <protection hidden="1"/>
    </xf>
    <xf numFmtId="4" fontId="9" fillId="2" borderId="41" xfId="0" applyNumberFormat="1" applyFont="1" applyFill="1" applyBorder="1" applyAlignment="1" applyProtection="1">
      <alignment horizontal="center" vertical="center" wrapText="1"/>
      <protection hidden="1"/>
    </xf>
    <xf numFmtId="4" fontId="9" fillId="2" borderId="41" xfId="0" applyNumberFormat="1" applyFont="1" applyFill="1" applyBorder="1" applyAlignment="1" applyProtection="1">
      <alignment vertical="center" wrapText="1"/>
      <protection hidden="1"/>
    </xf>
    <xf numFmtId="4" fontId="9" fillId="2" borderId="43" xfId="2" applyNumberFormat="1" applyFont="1" applyFill="1" applyBorder="1" applyAlignment="1" applyProtection="1">
      <alignment vertical="center" wrapText="1"/>
      <protection hidden="1"/>
    </xf>
    <xf numFmtId="4" fontId="7" fillId="4" borderId="41" xfId="4" applyNumberFormat="1" applyFont="1" applyFill="1" applyBorder="1" applyAlignment="1" applyProtection="1">
      <alignment horizontal="center" vertical="center" wrapText="1"/>
      <protection hidden="1"/>
    </xf>
    <xf numFmtId="4" fontId="9" fillId="4" borderId="41" xfId="0" applyNumberFormat="1" applyFont="1" applyFill="1" applyBorder="1" applyAlignment="1" applyProtection="1">
      <alignment horizontal="center" vertical="center" wrapText="1"/>
      <protection hidden="1"/>
    </xf>
    <xf numFmtId="4" fontId="9" fillId="4" borderId="41" xfId="0" applyNumberFormat="1" applyFont="1" applyFill="1" applyBorder="1" applyAlignment="1" applyProtection="1">
      <alignment vertical="center" wrapText="1"/>
      <protection hidden="1"/>
    </xf>
    <xf numFmtId="4" fontId="9" fillId="4" borderId="43" xfId="2" applyNumberFormat="1" applyFont="1" applyFill="1" applyBorder="1" applyAlignment="1" applyProtection="1">
      <alignment vertical="center" wrapText="1"/>
      <protection hidden="1"/>
    </xf>
    <xf numFmtId="0" fontId="9" fillId="2" borderId="44" xfId="0" applyFont="1" applyFill="1" applyBorder="1" applyAlignment="1" applyProtection="1">
      <alignment horizontal="center" vertical="center" wrapText="1"/>
      <protection hidden="1"/>
    </xf>
    <xf numFmtId="0" fontId="7" fillId="2" borderId="41" xfId="0" applyNumberFormat="1" applyFont="1" applyFill="1" applyBorder="1" applyAlignment="1" applyProtection="1">
      <alignment vertical="center" wrapText="1"/>
      <protection hidden="1"/>
    </xf>
    <xf numFmtId="4" fontId="7" fillId="2" borderId="41" xfId="2" applyNumberFormat="1" applyFont="1" applyFill="1" applyBorder="1" applyAlignment="1" applyProtection="1">
      <alignment vertical="center" wrapText="1"/>
      <protection hidden="1"/>
    </xf>
    <xf numFmtId="0" fontId="9" fillId="4" borderId="44" xfId="0" applyFont="1" applyFill="1" applyBorder="1" applyAlignment="1" applyProtection="1">
      <alignment horizontal="center" vertical="center" wrapText="1"/>
      <protection hidden="1"/>
    </xf>
    <xf numFmtId="0" fontId="7" fillId="4" borderId="41" xfId="0" applyNumberFormat="1" applyFont="1" applyFill="1" applyBorder="1" applyAlignment="1" applyProtection="1">
      <alignment horizontal="left" vertical="center" wrapText="1"/>
      <protection hidden="1"/>
    </xf>
    <xf numFmtId="4" fontId="9" fillId="4" borderId="41" xfId="4" applyNumberFormat="1" applyFont="1" applyFill="1" applyBorder="1" applyAlignment="1" applyProtection="1">
      <alignment horizontal="center" vertical="center" wrapText="1"/>
      <protection hidden="1"/>
    </xf>
    <xf numFmtId="4" fontId="9" fillId="4" borderId="41" xfId="2" applyNumberFormat="1" applyFont="1" applyFill="1" applyBorder="1" applyAlignment="1" applyProtection="1">
      <alignment vertical="center" wrapText="1"/>
      <protection hidden="1"/>
    </xf>
    <xf numFmtId="0" fontId="21" fillId="4" borderId="35" xfId="0" applyFont="1" applyFill="1" applyBorder="1" applyAlignment="1" applyProtection="1">
      <alignment horizontal="center" vertical="center" wrapText="1"/>
      <protection hidden="1"/>
    </xf>
    <xf numFmtId="0" fontId="6" fillId="4" borderId="36" xfId="0" applyNumberFormat="1" applyFont="1" applyFill="1" applyBorder="1" applyAlignment="1" applyProtection="1">
      <alignment vertical="center" wrapText="1"/>
      <protection hidden="1"/>
    </xf>
    <xf numFmtId="4" fontId="21" fillId="4" borderId="36" xfId="0" applyNumberFormat="1" applyFont="1" applyFill="1" applyBorder="1" applyAlignment="1" applyProtection="1">
      <alignment horizontal="center" vertical="center" wrapText="1"/>
      <protection hidden="1"/>
    </xf>
    <xf numFmtId="4" fontId="21" fillId="4" borderId="36" xfId="2" applyNumberFormat="1" applyFont="1" applyFill="1" applyBorder="1" applyAlignment="1" applyProtection="1">
      <alignment vertical="center" wrapText="1"/>
      <protection hidden="1"/>
    </xf>
    <xf numFmtId="4" fontId="21" fillId="4" borderId="37" xfId="2" applyNumberFormat="1" applyFont="1" applyFill="1" applyBorder="1" applyAlignment="1" applyProtection="1">
      <alignment vertical="center" wrapText="1"/>
      <protection hidden="1"/>
    </xf>
    <xf numFmtId="0" fontId="11" fillId="0" borderId="41" xfId="4" applyNumberFormat="1" applyFont="1" applyFill="1" applyBorder="1" applyAlignment="1" applyProtection="1">
      <alignment horizontal="left" vertical="center" wrapText="1"/>
      <protection hidden="1"/>
    </xf>
    <xf numFmtId="4" fontId="7" fillId="0" borderId="41" xfId="2" applyNumberFormat="1" applyFont="1" applyFill="1" applyBorder="1" applyAlignment="1" applyProtection="1">
      <alignment vertical="center" wrapText="1"/>
      <protection locked="0" hidden="1"/>
    </xf>
    <xf numFmtId="4" fontId="7" fillId="5" borderId="41" xfId="2" applyNumberFormat="1" applyFont="1" applyFill="1" applyBorder="1" applyAlignment="1" applyProtection="1">
      <alignment vertical="center" wrapText="1"/>
      <protection locked="0" hidden="1"/>
    </xf>
    <xf numFmtId="4" fontId="11" fillId="0" borderId="41" xfId="2" applyNumberFormat="1" applyFont="1" applyFill="1" applyBorder="1" applyAlignment="1" applyProtection="1">
      <alignment vertical="center" wrapText="1"/>
      <protection locked="0" hidden="1"/>
    </xf>
    <xf numFmtId="4" fontId="11" fillId="5" borderId="41" xfId="2" applyNumberFormat="1" applyFont="1" applyFill="1" applyBorder="1" applyAlignment="1" applyProtection="1">
      <alignment vertical="center" wrapText="1"/>
      <protection locked="0" hidden="1"/>
    </xf>
    <xf numFmtId="4" fontId="11" fillId="0" borderId="41" xfId="2" applyNumberFormat="1" applyFont="1" applyFill="1" applyBorder="1" applyAlignment="1" applyProtection="1">
      <alignment horizontal="right" vertical="center" wrapText="1"/>
      <protection locked="0" hidden="1"/>
    </xf>
    <xf numFmtId="4" fontId="7" fillId="0" borderId="41" xfId="1" applyNumberFormat="1" applyFont="1" applyFill="1" applyBorder="1" applyAlignment="1" applyProtection="1">
      <alignment vertical="center" wrapText="1"/>
      <protection locked="0" hidden="1"/>
    </xf>
    <xf numFmtId="4" fontId="7" fillId="0" borderId="41" xfId="2" applyNumberFormat="1" applyFont="1" applyFill="1" applyBorder="1" applyAlignment="1" applyProtection="1">
      <alignment horizontal="right" vertical="center" wrapText="1"/>
      <protection locked="0" hidden="1"/>
    </xf>
    <xf numFmtId="4" fontId="7" fillId="0" borderId="41" xfId="2" applyNumberFormat="1" applyFont="1" applyFill="1" applyBorder="1" applyAlignment="1" applyProtection="1">
      <alignment vertical="center"/>
      <protection locked="0" hidden="1"/>
    </xf>
    <xf numFmtId="4" fontId="7" fillId="5" borderId="41" xfId="2" applyNumberFormat="1" applyFont="1" applyFill="1" applyBorder="1" applyAlignment="1" applyProtection="1">
      <alignment vertical="center"/>
      <protection locked="0" hidden="1"/>
    </xf>
    <xf numFmtId="4" fontId="20" fillId="0" borderId="41" xfId="2" applyNumberFormat="1" applyFont="1" applyFill="1" applyBorder="1" applyAlignment="1" applyProtection="1">
      <alignment vertical="center" wrapText="1"/>
      <protection locked="0" hidden="1"/>
    </xf>
    <xf numFmtId="4" fontId="20" fillId="5" borderId="41" xfId="2" applyNumberFormat="1" applyFont="1" applyFill="1" applyBorder="1" applyAlignment="1" applyProtection="1">
      <alignment vertical="center" wrapText="1"/>
      <protection locked="0" hidden="1"/>
    </xf>
    <xf numFmtId="4" fontId="7" fillId="5" borderId="41" xfId="2" applyNumberFormat="1" applyFont="1" applyFill="1" applyBorder="1" applyAlignment="1" applyProtection="1">
      <alignment horizontal="right" vertical="center" wrapText="1"/>
      <protection locked="0" hidden="1"/>
    </xf>
    <xf numFmtId="4" fontId="11" fillId="0" borderId="41" xfId="0" applyNumberFormat="1" applyFont="1" applyFill="1" applyBorder="1" applyAlignment="1" applyProtection="1">
      <alignment horizontal="right" vertical="center" wrapText="1"/>
      <protection hidden="1"/>
    </xf>
    <xf numFmtId="0" fontId="25" fillId="0" borderId="52" xfId="0" applyFont="1" applyFill="1" applyBorder="1" applyAlignment="1" applyProtection="1">
      <alignment horizontal="center" vertical="center" wrapText="1"/>
      <protection locked="0" hidden="1"/>
    </xf>
    <xf numFmtId="0" fontId="25" fillId="0" borderId="53" xfId="0" applyFont="1" applyFill="1" applyBorder="1" applyAlignment="1" applyProtection="1">
      <alignment horizontal="center" vertical="center" wrapText="1"/>
      <protection locked="0" hidden="1"/>
    </xf>
    <xf numFmtId="0" fontId="25" fillId="0" borderId="62" xfId="0" applyFont="1" applyFill="1" applyBorder="1" applyAlignment="1" applyProtection="1">
      <alignment horizontal="center" vertical="center" wrapText="1"/>
      <protection locked="0" hidden="1"/>
    </xf>
    <xf numFmtId="0" fontId="33" fillId="0" borderId="46" xfId="0" applyFont="1" applyFill="1" applyBorder="1" applyAlignment="1" applyProtection="1">
      <alignment horizontal="center" vertical="center" wrapText="1"/>
      <protection hidden="1"/>
    </xf>
    <xf numFmtId="0" fontId="33" fillId="0" borderId="47" xfId="0" applyFont="1" applyFill="1" applyBorder="1" applyAlignment="1" applyProtection="1">
      <alignment horizontal="center" vertical="center" wrapText="1"/>
      <protection hidden="1"/>
    </xf>
    <xf numFmtId="0" fontId="33" fillId="0" borderId="48" xfId="0" applyFont="1" applyFill="1" applyBorder="1" applyAlignment="1" applyProtection="1">
      <alignment horizontal="center" vertical="center" wrapText="1"/>
      <protection hidden="1"/>
    </xf>
    <xf numFmtId="0" fontId="5" fillId="0" borderId="47"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wrapText="1"/>
      <protection hidden="1"/>
    </xf>
    <xf numFmtId="0" fontId="33" fillId="0" borderId="26"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33" fillId="0" borderId="49" xfId="0" applyFont="1" applyFill="1" applyBorder="1" applyAlignment="1" applyProtection="1">
      <alignment horizontal="left" vertical="center" wrapText="1"/>
      <protection hidden="1"/>
    </xf>
    <xf numFmtId="0" fontId="8" fillId="2" borderId="5" xfId="0" applyFont="1" applyFill="1" applyBorder="1" applyAlignment="1" applyProtection="1">
      <alignment horizontal="center" vertical="center" wrapText="1"/>
      <protection hidden="1"/>
    </xf>
    <xf numFmtId="0" fontId="25" fillId="0" borderId="55" xfId="0" applyFont="1" applyFill="1" applyBorder="1" applyAlignment="1" applyProtection="1">
      <alignment horizontal="center" vertical="center" wrapText="1"/>
      <protection locked="0" hidden="1"/>
    </xf>
    <xf numFmtId="0" fontId="25" fillId="0" borderId="56" xfId="0" applyFont="1" applyFill="1" applyBorder="1" applyAlignment="1" applyProtection="1">
      <alignment horizontal="center" vertical="center" wrapText="1"/>
      <protection locked="0" hidden="1"/>
    </xf>
    <xf numFmtId="0" fontId="25" fillId="0" borderId="63" xfId="0" applyFont="1" applyFill="1" applyBorder="1" applyAlignment="1" applyProtection="1">
      <alignment horizontal="center" vertical="center" wrapText="1"/>
      <protection locked="0" hidden="1"/>
    </xf>
    <xf numFmtId="165" fontId="9" fillId="3" borderId="10" xfId="1" applyNumberFormat="1" applyFont="1" applyFill="1" applyBorder="1" applyAlignment="1" applyProtection="1">
      <alignment horizontal="center" vertical="center" wrapText="1"/>
      <protection hidden="1"/>
    </xf>
    <xf numFmtId="165" fontId="9" fillId="3" borderId="15" xfId="1" applyNumberFormat="1" applyFont="1" applyFill="1" applyBorder="1" applyAlignment="1" applyProtection="1">
      <alignment horizontal="center" vertical="center" wrapText="1"/>
      <protection hidden="1"/>
    </xf>
    <xf numFmtId="165" fontId="9" fillId="3" borderId="18" xfId="1" applyNumberFormat="1" applyFont="1" applyFill="1" applyBorder="1" applyAlignment="1" applyProtection="1">
      <alignment horizontal="center" vertical="center" wrapText="1"/>
      <protection hidden="1"/>
    </xf>
    <xf numFmtId="0" fontId="33" fillId="0" borderId="28" xfId="0" applyFont="1" applyFill="1" applyBorder="1" applyAlignment="1" applyProtection="1">
      <alignment horizontal="left" vertical="center" wrapText="1"/>
      <protection hidden="1"/>
    </xf>
    <xf numFmtId="0" fontId="33" fillId="0" borderId="29" xfId="0" applyFont="1" applyFill="1" applyBorder="1" applyAlignment="1" applyProtection="1">
      <alignment horizontal="left" vertical="center" wrapText="1"/>
      <protection hidden="1"/>
    </xf>
    <xf numFmtId="0" fontId="33" fillId="0" borderId="30" xfId="0" applyFont="1" applyFill="1" applyBorder="1" applyAlignment="1" applyProtection="1">
      <alignment horizontal="left" vertical="center" wrapText="1"/>
      <protection hidden="1"/>
    </xf>
    <xf numFmtId="0" fontId="9" fillId="3" borderId="6"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16" xfId="0" applyFont="1" applyFill="1" applyBorder="1" applyAlignment="1" applyProtection="1">
      <alignment horizontal="center" vertical="center" wrapText="1"/>
      <protection hidden="1"/>
    </xf>
    <xf numFmtId="0" fontId="9" fillId="3" borderId="7" xfId="0" applyNumberFormat="1" applyFont="1" applyFill="1" applyBorder="1" applyAlignment="1" applyProtection="1">
      <alignment horizontal="center" vertical="center" wrapText="1"/>
      <protection hidden="1"/>
    </xf>
    <xf numFmtId="0" fontId="9" fillId="3" borderId="12" xfId="0" applyNumberFormat="1" applyFont="1" applyFill="1" applyBorder="1" applyAlignment="1" applyProtection="1">
      <alignment horizontal="center" vertical="center" wrapText="1"/>
      <protection hidden="1"/>
    </xf>
    <xf numFmtId="0" fontId="9" fillId="3" borderId="17" xfId="0" applyNumberFormat="1" applyFont="1" applyFill="1" applyBorder="1" applyAlignment="1" applyProtection="1">
      <alignment horizontal="center" vertical="center" wrapText="1"/>
      <protection hidden="1"/>
    </xf>
    <xf numFmtId="2" fontId="9" fillId="3" borderId="7" xfId="0" applyNumberFormat="1" applyFont="1" applyFill="1" applyBorder="1" applyAlignment="1" applyProtection="1">
      <alignment horizontal="center" vertical="center" wrapText="1"/>
      <protection hidden="1"/>
    </xf>
    <xf numFmtId="2" fontId="9" fillId="3" borderId="12" xfId="0" applyNumberFormat="1" applyFont="1" applyFill="1" applyBorder="1" applyAlignment="1" applyProtection="1">
      <alignment horizontal="center" vertical="center" wrapText="1"/>
      <protection hidden="1"/>
    </xf>
    <xf numFmtId="2" fontId="9" fillId="3" borderId="17" xfId="0" applyNumberFormat="1"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17" xfId="0" applyFont="1" applyFill="1" applyBorder="1" applyAlignment="1" applyProtection="1">
      <alignment horizontal="center" vertical="center" wrapText="1"/>
      <protection hidden="1"/>
    </xf>
    <xf numFmtId="164" fontId="9" fillId="3" borderId="8" xfId="2" applyFont="1" applyFill="1" applyBorder="1" applyAlignment="1" applyProtection="1">
      <alignment horizontal="center" vertical="center" wrapText="1"/>
      <protection hidden="1"/>
    </xf>
    <xf numFmtId="164" fontId="9" fillId="3" borderId="9" xfId="2" applyFont="1" applyFill="1" applyBorder="1" applyAlignment="1" applyProtection="1">
      <alignment horizontal="center" vertical="center" wrapText="1"/>
      <protection hidden="1"/>
    </xf>
    <xf numFmtId="164" fontId="9" fillId="3" borderId="13" xfId="2" applyFont="1" applyFill="1" applyBorder="1" applyAlignment="1" applyProtection="1">
      <alignment horizontal="center" vertical="center" wrapText="1"/>
      <protection hidden="1"/>
    </xf>
    <xf numFmtId="164" fontId="9" fillId="3" borderId="14" xfId="2" applyFont="1" applyFill="1" applyBorder="1" applyAlignment="1" applyProtection="1">
      <alignment horizontal="center" vertical="center" wrapText="1"/>
      <protection hidden="1"/>
    </xf>
    <xf numFmtId="0" fontId="25" fillId="13" borderId="59" xfId="0" applyFont="1" applyFill="1" applyBorder="1" applyAlignment="1" applyProtection="1">
      <alignment horizontal="center" vertical="center" wrapText="1"/>
      <protection hidden="1"/>
    </xf>
    <xf numFmtId="0" fontId="25" fillId="13" borderId="58" xfId="0" applyFont="1" applyFill="1" applyBorder="1" applyAlignment="1" applyProtection="1">
      <alignment horizontal="center" vertical="center" wrapText="1"/>
      <protection hidden="1"/>
    </xf>
    <xf numFmtId="0" fontId="25" fillId="13" borderId="60" xfId="0" applyFont="1" applyFill="1" applyBorder="1" applyAlignment="1" applyProtection="1">
      <alignment horizontal="center" vertical="center" wrapText="1"/>
      <protection hidden="1"/>
    </xf>
    <xf numFmtId="0" fontId="25" fillId="13" borderId="52" xfId="0" applyFont="1" applyFill="1" applyBorder="1" applyAlignment="1" applyProtection="1">
      <alignment horizontal="center" vertical="center" wrapText="1"/>
      <protection locked="0" hidden="1"/>
    </xf>
    <xf numFmtId="0" fontId="25" fillId="13" borderId="53" xfId="0" applyFont="1" applyFill="1" applyBorder="1" applyAlignment="1" applyProtection="1">
      <alignment horizontal="center" vertical="center" wrapText="1"/>
      <protection locked="0" hidden="1"/>
    </xf>
    <xf numFmtId="0" fontId="25" fillId="13" borderId="54" xfId="0" applyFont="1" applyFill="1" applyBorder="1" applyAlignment="1" applyProtection="1">
      <alignment horizontal="center" vertical="center" wrapText="1"/>
      <protection locked="0" hidden="1"/>
    </xf>
    <xf numFmtId="0" fontId="25" fillId="13" borderId="55" xfId="0" applyFont="1" applyFill="1" applyBorder="1" applyAlignment="1" applyProtection="1">
      <alignment horizontal="center" vertical="center" wrapText="1"/>
      <protection locked="0" hidden="1"/>
    </xf>
    <xf numFmtId="0" fontId="25" fillId="13" borderId="56" xfId="0" applyFont="1" applyFill="1" applyBorder="1" applyAlignment="1" applyProtection="1">
      <alignment horizontal="center" vertical="center" wrapText="1"/>
      <protection locked="0" hidden="1"/>
    </xf>
    <xf numFmtId="0" fontId="25" fillId="13" borderId="57" xfId="0" applyFont="1" applyFill="1" applyBorder="1" applyAlignment="1" applyProtection="1">
      <alignment horizontal="center" vertical="center" wrapText="1"/>
      <protection locked="0" hidden="1"/>
    </xf>
    <xf numFmtId="0" fontId="25" fillId="6" borderId="1" xfId="7" applyFont="1" applyFill="1" applyBorder="1" applyAlignment="1" applyProtection="1">
      <alignment horizontal="center" vertical="center"/>
      <protection hidden="1"/>
    </xf>
    <xf numFmtId="0" fontId="25" fillId="6" borderId="2" xfId="7" applyFont="1" applyFill="1" applyBorder="1" applyAlignment="1" applyProtection="1">
      <alignment horizontal="center" vertical="center"/>
      <protection hidden="1"/>
    </xf>
    <xf numFmtId="0" fontId="25" fillId="6" borderId="3" xfId="7" applyFont="1" applyFill="1" applyBorder="1" applyAlignment="1" applyProtection="1">
      <alignment horizontal="center" vertical="center"/>
      <protection hidden="1"/>
    </xf>
    <xf numFmtId="0" fontId="28" fillId="12" borderId="0" xfId="9" applyFont="1" applyFill="1" applyAlignment="1" applyProtection="1">
      <alignment horizontal="center" vertical="center"/>
      <protection hidden="1"/>
    </xf>
    <xf numFmtId="0" fontId="21" fillId="12" borderId="4" xfId="9" applyFont="1" applyFill="1" applyBorder="1" applyAlignment="1" applyProtection="1">
      <alignment horizontal="center" vertical="center"/>
      <protection hidden="1"/>
    </xf>
    <xf numFmtId="0" fontId="30" fillId="12" borderId="0" xfId="9" applyFont="1" applyFill="1" applyAlignment="1" applyProtection="1">
      <alignment horizontal="left" vertical="center" wrapText="1" indent="1"/>
      <protection hidden="1"/>
    </xf>
    <xf numFmtId="0" fontId="21" fillId="12" borderId="27" xfId="9" applyFont="1" applyFill="1" applyBorder="1" applyAlignment="1" applyProtection="1">
      <alignment horizontal="center" vertical="center" wrapText="1"/>
      <protection hidden="1"/>
    </xf>
  </cellXfs>
  <cellStyles count="40">
    <cellStyle name="0,0_x000a__x000a_NA_x000a__x000a_" xfId="10"/>
    <cellStyle name="0,0_x000d__x000a_NA_x000d__x000a_" xfId="11"/>
    <cellStyle name="Moeda" xfId="2" builtinId="4"/>
    <cellStyle name="Moeda 2" xfId="12"/>
    <cellStyle name="Moeda 2 2" xfId="13"/>
    <cellStyle name="Moeda 2 3" xfId="14"/>
    <cellStyle name="Moeda 3" xfId="15"/>
    <cellStyle name="Moeda 3 2" xfId="16"/>
    <cellStyle name="Moeda 4" xfId="17"/>
    <cellStyle name="Moeda 4 2" xfId="18"/>
    <cellStyle name="Moeda 5" xfId="19"/>
    <cellStyle name="Moeda 6" xfId="20"/>
    <cellStyle name="Normal" xfId="0" builtinId="0"/>
    <cellStyle name="Normal 12" xfId="21"/>
    <cellStyle name="Normal 2" xfId="5"/>
    <cellStyle name="Normal 2 2" xfId="22"/>
    <cellStyle name="Normal 2 2 2" xfId="9"/>
    <cellStyle name="Normal 2 3" xfId="23"/>
    <cellStyle name="Normal 2 4" xfId="24"/>
    <cellStyle name="Normal 3" xfId="25"/>
    <cellStyle name="Normal 4" xfId="4"/>
    <cellStyle name="Normal 5" xfId="26"/>
    <cellStyle name="Normal 6" xfId="27"/>
    <cellStyle name="Normal 7" xfId="28"/>
    <cellStyle name="Normal 8" xfId="29"/>
    <cellStyle name="Normal 9" xfId="7"/>
    <cellStyle name="Porcentagem" xfId="3" builtinId="5"/>
    <cellStyle name="Porcentagem 2" xfId="8"/>
    <cellStyle name="Separador de milhares 4" xfId="30"/>
    <cellStyle name="Vírgula" xfId="1" builtinId="3"/>
    <cellStyle name="Vírgula 2" xfId="31"/>
    <cellStyle name="Vírgula 2 2" xfId="6"/>
    <cellStyle name="Vírgula 2 2 2" xfId="32"/>
    <cellStyle name="Vírgula 2 2 3" xfId="33"/>
    <cellStyle name="Vírgula 2 2 4" xfId="34"/>
    <cellStyle name="Vírgula 2 3" xfId="35"/>
    <cellStyle name="Vírgula 3" xfId="36"/>
    <cellStyle name="Vírgula 4" xfId="37"/>
    <cellStyle name="Vírgula 5" xfId="38"/>
    <cellStyle name="Vírgula 6"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0"/>
  <sheetViews>
    <sheetView showGridLines="0" tabSelected="1" topLeftCell="A827" zoomScaleNormal="100" workbookViewId="0">
      <selection activeCell="F835" sqref="F835"/>
    </sheetView>
  </sheetViews>
  <sheetFormatPr defaultColWidth="8.85546875" defaultRowHeight="15" x14ac:dyDescent="0.25"/>
  <cols>
    <col min="1" max="1" width="10.140625" style="7" bestFit="1" customWidth="1"/>
    <col min="2" max="2" width="52.28515625" style="15" customWidth="1"/>
    <col min="3" max="3" width="11.140625" style="16" bestFit="1" customWidth="1"/>
    <col min="4" max="4" width="9" style="7" customWidth="1"/>
    <col min="5" max="6" width="17.42578125" style="17" customWidth="1"/>
    <col min="7" max="9" width="17.42578125" style="13" customWidth="1"/>
    <col min="10" max="10" width="25.5703125" style="13" customWidth="1"/>
    <col min="11" max="16384" width="8.85546875" style="1"/>
  </cols>
  <sheetData>
    <row r="1" spans="1:11" x14ac:dyDescent="0.25">
      <c r="A1" s="227" t="s">
        <v>0</v>
      </c>
      <c r="B1" s="228"/>
      <c r="C1" s="228"/>
      <c r="D1" s="228"/>
      <c r="E1" s="228"/>
      <c r="F1" s="228"/>
      <c r="G1" s="229"/>
      <c r="H1" s="230" t="s">
        <v>1</v>
      </c>
      <c r="I1" s="230"/>
      <c r="J1" s="231"/>
    </row>
    <row r="2" spans="1:11" x14ac:dyDescent="0.25">
      <c r="A2" s="234" t="s">
        <v>2</v>
      </c>
      <c r="B2" s="235"/>
      <c r="C2" s="235"/>
      <c r="D2" s="235"/>
      <c r="E2" s="235"/>
      <c r="F2" s="235"/>
      <c r="G2" s="236"/>
      <c r="H2" s="232"/>
      <c r="I2" s="232"/>
      <c r="J2" s="233"/>
    </row>
    <row r="3" spans="1:11" x14ac:dyDescent="0.2">
      <c r="A3" s="234" t="s">
        <v>2378</v>
      </c>
      <c r="B3" s="235"/>
      <c r="C3" s="235"/>
      <c r="D3" s="235"/>
      <c r="E3" s="235"/>
      <c r="F3" s="235"/>
      <c r="G3" s="236"/>
      <c r="H3" s="41"/>
      <c r="I3" s="41"/>
      <c r="J3" s="42"/>
    </row>
    <row r="4" spans="1:11" x14ac:dyDescent="0.25">
      <c r="A4" s="234" t="s">
        <v>2379</v>
      </c>
      <c r="B4" s="235"/>
      <c r="C4" s="235"/>
      <c r="D4" s="235"/>
      <c r="E4" s="235"/>
      <c r="F4" s="235"/>
      <c r="G4" s="236"/>
      <c r="H4" s="237" t="s">
        <v>3</v>
      </c>
      <c r="I4" s="237"/>
      <c r="J4" s="43">
        <f>'Composição BDI'!E14</f>
        <v>0.28000000000000003</v>
      </c>
    </row>
    <row r="5" spans="1:11" x14ac:dyDescent="0.2">
      <c r="A5" s="234" t="s">
        <v>2380</v>
      </c>
      <c r="B5" s="235"/>
      <c r="C5" s="235"/>
      <c r="D5" s="235"/>
      <c r="E5" s="235"/>
      <c r="F5" s="235"/>
      <c r="G5" s="236"/>
      <c r="H5" s="44"/>
      <c r="I5" s="41"/>
      <c r="J5" s="45"/>
    </row>
    <row r="6" spans="1:11" x14ac:dyDescent="0.25">
      <c r="A6" s="234" t="s">
        <v>2381</v>
      </c>
      <c r="B6" s="235"/>
      <c r="C6" s="235"/>
      <c r="D6" s="235"/>
      <c r="E6" s="235"/>
      <c r="F6" s="235"/>
      <c r="G6" s="236"/>
      <c r="H6" s="237" t="s">
        <v>1460</v>
      </c>
      <c r="I6" s="237"/>
      <c r="J6" s="43">
        <v>1.4052</v>
      </c>
    </row>
    <row r="7" spans="1:11" ht="15.75" thickBot="1" x14ac:dyDescent="0.3">
      <c r="A7" s="244" t="s">
        <v>2382</v>
      </c>
      <c r="B7" s="245"/>
      <c r="C7" s="245"/>
      <c r="D7" s="245"/>
      <c r="E7" s="245"/>
      <c r="F7" s="245"/>
      <c r="G7" s="246"/>
      <c r="H7" s="49"/>
      <c r="I7" s="50"/>
      <c r="J7" s="51"/>
    </row>
    <row r="8" spans="1:11" x14ac:dyDescent="0.25">
      <c r="A8" s="263" t="s">
        <v>2423</v>
      </c>
      <c r="B8" s="264"/>
      <c r="C8" s="264"/>
      <c r="D8" s="264"/>
      <c r="E8" s="264"/>
      <c r="F8" s="264"/>
      <c r="G8" s="264"/>
      <c r="H8" s="264"/>
      <c r="I8" s="264"/>
      <c r="J8" s="265"/>
    </row>
    <row r="9" spans="1:11" x14ac:dyDescent="0.25">
      <c r="A9" s="52" t="s">
        <v>2424</v>
      </c>
      <c r="B9" s="266"/>
      <c r="C9" s="267"/>
      <c r="D9" s="267"/>
      <c r="E9" s="267"/>
      <c r="F9" s="268"/>
      <c r="G9" s="53" t="s">
        <v>2425</v>
      </c>
      <c r="H9" s="224"/>
      <c r="I9" s="225"/>
      <c r="J9" s="226"/>
    </row>
    <row r="10" spans="1:11" ht="15.75" thickBot="1" x14ac:dyDescent="0.3">
      <c r="A10" s="52" t="s">
        <v>2426</v>
      </c>
      <c r="B10" s="269"/>
      <c r="C10" s="270"/>
      <c r="D10" s="270"/>
      <c r="E10" s="270"/>
      <c r="F10" s="271"/>
      <c r="G10" s="54" t="s">
        <v>2427</v>
      </c>
      <c r="H10" s="238"/>
      <c r="I10" s="239"/>
      <c r="J10" s="240"/>
    </row>
    <row r="11" spans="1:11" x14ac:dyDescent="0.25">
      <c r="A11" s="247" t="s">
        <v>4</v>
      </c>
      <c r="B11" s="250" t="s">
        <v>5</v>
      </c>
      <c r="C11" s="253" t="s">
        <v>6</v>
      </c>
      <c r="D11" s="256" t="s">
        <v>7</v>
      </c>
      <c r="E11" s="259" t="s">
        <v>8</v>
      </c>
      <c r="F11" s="260"/>
      <c r="G11" s="241" t="s">
        <v>9</v>
      </c>
      <c r="H11" s="259" t="s">
        <v>10</v>
      </c>
      <c r="I11" s="260"/>
      <c r="J11" s="241" t="s">
        <v>9</v>
      </c>
    </row>
    <row r="12" spans="1:11" x14ac:dyDescent="0.25">
      <c r="A12" s="248"/>
      <c r="B12" s="251"/>
      <c r="C12" s="254"/>
      <c r="D12" s="257"/>
      <c r="E12" s="261"/>
      <c r="F12" s="262"/>
      <c r="G12" s="242"/>
      <c r="H12" s="261"/>
      <c r="I12" s="262"/>
      <c r="J12" s="242"/>
    </row>
    <row r="13" spans="1:11" ht="15.75" thickBot="1" x14ac:dyDescent="0.3">
      <c r="A13" s="249"/>
      <c r="B13" s="252"/>
      <c r="C13" s="255"/>
      <c r="D13" s="258"/>
      <c r="E13" s="55" t="s">
        <v>11</v>
      </c>
      <c r="F13" s="55" t="s">
        <v>12</v>
      </c>
      <c r="G13" s="243"/>
      <c r="H13" s="55" t="s">
        <v>11</v>
      </c>
      <c r="I13" s="55" t="s">
        <v>12</v>
      </c>
      <c r="J13" s="243"/>
    </row>
    <row r="14" spans="1:11" s="2" customFormat="1" x14ac:dyDescent="0.25">
      <c r="A14" s="56" t="s">
        <v>13</v>
      </c>
      <c r="B14" s="57" t="s">
        <v>14</v>
      </c>
      <c r="C14" s="58"/>
      <c r="D14" s="59"/>
      <c r="E14" s="60"/>
      <c r="F14" s="60"/>
      <c r="G14" s="61"/>
      <c r="H14" s="60"/>
      <c r="I14" s="60"/>
      <c r="J14" s="61"/>
      <c r="K14" s="1"/>
    </row>
    <row r="15" spans="1:11" x14ac:dyDescent="0.25">
      <c r="A15" s="62" t="s">
        <v>16</v>
      </c>
      <c r="B15" s="63" t="s">
        <v>15</v>
      </c>
      <c r="C15" s="64"/>
      <c r="D15" s="65"/>
      <c r="E15" s="66"/>
      <c r="F15" s="66"/>
      <c r="G15" s="67"/>
      <c r="H15" s="66"/>
      <c r="I15" s="66"/>
      <c r="J15" s="67"/>
    </row>
    <row r="16" spans="1:11" ht="51" x14ac:dyDescent="0.25">
      <c r="A16" s="68" t="s">
        <v>1020</v>
      </c>
      <c r="B16" s="69" t="s">
        <v>17</v>
      </c>
      <c r="C16" s="70">
        <v>160.02000000000001</v>
      </c>
      <c r="D16" s="70" t="s">
        <v>18</v>
      </c>
      <c r="E16" s="211"/>
      <c r="F16" s="211"/>
      <c r="G16" s="72">
        <f>ROUND((F16+E16)*$C16,2)</f>
        <v>0</v>
      </c>
      <c r="H16" s="71">
        <f>+E16*(1+$J$4)</f>
        <v>0</v>
      </c>
      <c r="I16" s="71">
        <f>+F16*(1+$J$4)</f>
        <v>0</v>
      </c>
      <c r="J16" s="72">
        <f>ROUND((I16+H16)*$C16,2)</f>
        <v>0</v>
      </c>
    </row>
    <row r="17" spans="1:11" ht="38.25" x14ac:dyDescent="0.25">
      <c r="A17" s="73" t="s">
        <v>1022</v>
      </c>
      <c r="B17" s="74" t="s">
        <v>20</v>
      </c>
      <c r="C17" s="75">
        <v>130.5</v>
      </c>
      <c r="D17" s="75" t="s">
        <v>18</v>
      </c>
      <c r="E17" s="211"/>
      <c r="F17" s="211"/>
      <c r="G17" s="72">
        <f t="shared" ref="G17:G39" si="0">ROUND((F17+E17)*$C17,2)</f>
        <v>0</v>
      </c>
      <c r="H17" s="71">
        <f t="shared" ref="H17:I39" si="1">+E17*(1+$J$4)</f>
        <v>0</v>
      </c>
      <c r="I17" s="71">
        <f t="shared" si="1"/>
        <v>0</v>
      </c>
      <c r="J17" s="72">
        <f t="shared" ref="J17:J39" si="2">ROUND((I17+H17)*$C17,2)</f>
        <v>0</v>
      </c>
      <c r="K17" s="2"/>
    </row>
    <row r="18" spans="1:11" ht="38.25" x14ac:dyDescent="0.25">
      <c r="A18" s="68" t="s">
        <v>1024</v>
      </c>
      <c r="B18" s="69" t="s">
        <v>22</v>
      </c>
      <c r="C18" s="70">
        <v>16.2</v>
      </c>
      <c r="D18" s="70" t="s">
        <v>18</v>
      </c>
      <c r="E18" s="211"/>
      <c r="F18" s="211"/>
      <c r="G18" s="72">
        <f t="shared" si="0"/>
        <v>0</v>
      </c>
      <c r="H18" s="71">
        <f t="shared" si="1"/>
        <v>0</v>
      </c>
      <c r="I18" s="71">
        <f t="shared" si="1"/>
        <v>0</v>
      </c>
      <c r="J18" s="72">
        <f t="shared" si="2"/>
        <v>0</v>
      </c>
    </row>
    <row r="19" spans="1:11" ht="25.5" x14ac:dyDescent="0.25">
      <c r="A19" s="73" t="s">
        <v>1026</v>
      </c>
      <c r="B19" s="69" t="s">
        <v>24</v>
      </c>
      <c r="C19" s="70">
        <v>109</v>
      </c>
      <c r="D19" s="70" t="s">
        <v>25</v>
      </c>
      <c r="E19" s="211"/>
      <c r="F19" s="211"/>
      <c r="G19" s="72">
        <f t="shared" si="0"/>
        <v>0</v>
      </c>
      <c r="H19" s="71">
        <f t="shared" si="1"/>
        <v>0</v>
      </c>
      <c r="I19" s="71">
        <f t="shared" si="1"/>
        <v>0</v>
      </c>
      <c r="J19" s="72">
        <f t="shared" si="2"/>
        <v>0</v>
      </c>
    </row>
    <row r="20" spans="1:11" x14ac:dyDescent="0.25">
      <c r="A20" s="68" t="s">
        <v>1028</v>
      </c>
      <c r="B20" s="69" t="s">
        <v>27</v>
      </c>
      <c r="C20" s="70">
        <v>576.79999999999995</v>
      </c>
      <c r="D20" s="70" t="s">
        <v>28</v>
      </c>
      <c r="E20" s="211"/>
      <c r="F20" s="211"/>
      <c r="G20" s="72">
        <f t="shared" si="0"/>
        <v>0</v>
      </c>
      <c r="H20" s="71">
        <f t="shared" si="1"/>
        <v>0</v>
      </c>
      <c r="I20" s="71">
        <f t="shared" si="1"/>
        <v>0</v>
      </c>
      <c r="J20" s="72">
        <f t="shared" si="2"/>
        <v>0</v>
      </c>
    </row>
    <row r="21" spans="1:11" ht="38.25" x14ac:dyDescent="0.25">
      <c r="A21" s="73" t="s">
        <v>1030</v>
      </c>
      <c r="B21" s="69" t="s">
        <v>30</v>
      </c>
      <c r="C21" s="70">
        <v>114.01</v>
      </c>
      <c r="D21" s="70" t="s">
        <v>18</v>
      </c>
      <c r="E21" s="211"/>
      <c r="F21" s="211"/>
      <c r="G21" s="72">
        <f t="shared" si="0"/>
        <v>0</v>
      </c>
      <c r="H21" s="71">
        <f t="shared" si="1"/>
        <v>0</v>
      </c>
      <c r="I21" s="71">
        <f t="shared" si="1"/>
        <v>0</v>
      </c>
      <c r="J21" s="72">
        <f t="shared" si="2"/>
        <v>0</v>
      </c>
    </row>
    <row r="22" spans="1:11" ht="38.25" x14ac:dyDescent="0.25">
      <c r="A22" s="68" t="s">
        <v>1032</v>
      </c>
      <c r="B22" s="69" t="s">
        <v>32</v>
      </c>
      <c r="C22" s="70">
        <v>110.65</v>
      </c>
      <c r="D22" s="70" t="s">
        <v>28</v>
      </c>
      <c r="E22" s="211"/>
      <c r="F22" s="211"/>
      <c r="G22" s="72">
        <f t="shared" si="0"/>
        <v>0</v>
      </c>
      <c r="H22" s="71">
        <f t="shared" si="1"/>
        <v>0</v>
      </c>
      <c r="I22" s="71">
        <f t="shared" si="1"/>
        <v>0</v>
      </c>
      <c r="J22" s="72">
        <f t="shared" si="2"/>
        <v>0</v>
      </c>
    </row>
    <row r="23" spans="1:11" ht="51" x14ac:dyDescent="0.25">
      <c r="A23" s="73" t="s">
        <v>1034</v>
      </c>
      <c r="B23" s="69" t="s">
        <v>34</v>
      </c>
      <c r="C23" s="70">
        <v>65.78</v>
      </c>
      <c r="D23" s="70" t="s">
        <v>18</v>
      </c>
      <c r="E23" s="211"/>
      <c r="F23" s="211"/>
      <c r="G23" s="72">
        <f t="shared" si="0"/>
        <v>0</v>
      </c>
      <c r="H23" s="71">
        <f t="shared" si="1"/>
        <v>0</v>
      </c>
      <c r="I23" s="71">
        <f t="shared" si="1"/>
        <v>0</v>
      </c>
      <c r="J23" s="72">
        <f t="shared" si="2"/>
        <v>0</v>
      </c>
    </row>
    <row r="24" spans="1:11" ht="63.75" x14ac:dyDescent="0.25">
      <c r="A24" s="68" t="s">
        <v>1036</v>
      </c>
      <c r="B24" s="74" t="s">
        <v>36</v>
      </c>
      <c r="C24" s="75">
        <v>740</v>
      </c>
      <c r="D24" s="75" t="s">
        <v>18</v>
      </c>
      <c r="E24" s="211"/>
      <c r="F24" s="211"/>
      <c r="G24" s="72">
        <f t="shared" si="0"/>
        <v>0</v>
      </c>
      <c r="H24" s="71">
        <f t="shared" si="1"/>
        <v>0</v>
      </c>
      <c r="I24" s="71">
        <f t="shared" si="1"/>
        <v>0</v>
      </c>
      <c r="J24" s="72">
        <f t="shared" si="2"/>
        <v>0</v>
      </c>
    </row>
    <row r="25" spans="1:11" ht="63.75" x14ac:dyDescent="0.25">
      <c r="A25" s="73" t="s">
        <v>1038</v>
      </c>
      <c r="B25" s="74" t="s">
        <v>38</v>
      </c>
      <c r="C25" s="75">
        <v>237.1</v>
      </c>
      <c r="D25" s="75" t="s">
        <v>18</v>
      </c>
      <c r="E25" s="211"/>
      <c r="F25" s="211"/>
      <c r="G25" s="72">
        <f t="shared" si="0"/>
        <v>0</v>
      </c>
      <c r="H25" s="71">
        <f t="shared" si="1"/>
        <v>0</v>
      </c>
      <c r="I25" s="71">
        <f t="shared" si="1"/>
        <v>0</v>
      </c>
      <c r="J25" s="72">
        <f t="shared" si="2"/>
        <v>0</v>
      </c>
    </row>
    <row r="26" spans="1:11" ht="63.75" x14ac:dyDescent="0.25">
      <c r="A26" s="68" t="s">
        <v>1040</v>
      </c>
      <c r="B26" s="74" t="s">
        <v>39</v>
      </c>
      <c r="C26" s="75">
        <v>540</v>
      </c>
      <c r="D26" s="75" t="s">
        <v>18</v>
      </c>
      <c r="E26" s="211"/>
      <c r="F26" s="211"/>
      <c r="G26" s="72">
        <f t="shared" si="0"/>
        <v>0</v>
      </c>
      <c r="H26" s="71">
        <f t="shared" si="1"/>
        <v>0</v>
      </c>
      <c r="I26" s="71">
        <f t="shared" si="1"/>
        <v>0</v>
      </c>
      <c r="J26" s="72">
        <f t="shared" si="2"/>
        <v>0</v>
      </c>
    </row>
    <row r="27" spans="1:11" ht="51" x14ac:dyDescent="0.25">
      <c r="A27" s="73" t="s">
        <v>1042</v>
      </c>
      <c r="B27" s="74" t="s">
        <v>40</v>
      </c>
      <c r="C27" s="75">
        <v>241.5</v>
      </c>
      <c r="D27" s="75" t="s">
        <v>18</v>
      </c>
      <c r="E27" s="211"/>
      <c r="F27" s="211"/>
      <c r="G27" s="72">
        <f t="shared" si="0"/>
        <v>0</v>
      </c>
      <c r="H27" s="71">
        <f t="shared" si="1"/>
        <v>0</v>
      </c>
      <c r="I27" s="71">
        <f t="shared" si="1"/>
        <v>0</v>
      </c>
      <c r="J27" s="72">
        <f t="shared" si="2"/>
        <v>0</v>
      </c>
    </row>
    <row r="28" spans="1:11" ht="51" x14ac:dyDescent="0.25">
      <c r="A28" s="68" t="s">
        <v>1044</v>
      </c>
      <c r="B28" s="74" t="s">
        <v>41</v>
      </c>
      <c r="C28" s="75">
        <v>109.15</v>
      </c>
      <c r="D28" s="75" t="s">
        <v>18</v>
      </c>
      <c r="E28" s="211"/>
      <c r="F28" s="211"/>
      <c r="G28" s="72">
        <f t="shared" si="0"/>
        <v>0</v>
      </c>
      <c r="H28" s="71">
        <f t="shared" si="1"/>
        <v>0</v>
      </c>
      <c r="I28" s="71">
        <f t="shared" si="1"/>
        <v>0</v>
      </c>
      <c r="J28" s="72">
        <f t="shared" si="2"/>
        <v>0</v>
      </c>
    </row>
    <row r="29" spans="1:11" ht="38.25" x14ac:dyDescent="0.25">
      <c r="A29" s="73" t="s">
        <v>1046</v>
      </c>
      <c r="B29" s="74" t="s">
        <v>42</v>
      </c>
      <c r="C29" s="75">
        <v>332</v>
      </c>
      <c r="D29" s="75" t="s">
        <v>18</v>
      </c>
      <c r="E29" s="211"/>
      <c r="F29" s="211"/>
      <c r="G29" s="76">
        <f t="shared" si="0"/>
        <v>0</v>
      </c>
      <c r="H29" s="71">
        <f t="shared" si="1"/>
        <v>0</v>
      </c>
      <c r="I29" s="71">
        <f t="shared" si="1"/>
        <v>0</v>
      </c>
      <c r="J29" s="76">
        <f t="shared" si="2"/>
        <v>0</v>
      </c>
    </row>
    <row r="30" spans="1:11" ht="51" x14ac:dyDescent="0.25">
      <c r="A30" s="68" t="s">
        <v>1048</v>
      </c>
      <c r="B30" s="69" t="s">
        <v>43</v>
      </c>
      <c r="C30" s="70">
        <v>231.5</v>
      </c>
      <c r="D30" s="70" t="s">
        <v>18</v>
      </c>
      <c r="E30" s="211"/>
      <c r="F30" s="211"/>
      <c r="G30" s="72">
        <f t="shared" si="0"/>
        <v>0</v>
      </c>
      <c r="H30" s="71">
        <f t="shared" si="1"/>
        <v>0</v>
      </c>
      <c r="I30" s="71">
        <f t="shared" si="1"/>
        <v>0</v>
      </c>
      <c r="J30" s="72">
        <f t="shared" si="2"/>
        <v>0</v>
      </c>
    </row>
    <row r="31" spans="1:11" ht="38.25" x14ac:dyDescent="0.25">
      <c r="A31" s="73" t="s">
        <v>1050</v>
      </c>
      <c r="B31" s="69" t="s">
        <v>44</v>
      </c>
      <c r="C31" s="70">
        <v>301</v>
      </c>
      <c r="D31" s="70" t="s">
        <v>18</v>
      </c>
      <c r="E31" s="211"/>
      <c r="F31" s="211"/>
      <c r="G31" s="72">
        <f t="shared" si="0"/>
        <v>0</v>
      </c>
      <c r="H31" s="71">
        <f t="shared" si="1"/>
        <v>0</v>
      </c>
      <c r="I31" s="71">
        <f t="shared" si="1"/>
        <v>0</v>
      </c>
      <c r="J31" s="72">
        <f t="shared" si="2"/>
        <v>0</v>
      </c>
    </row>
    <row r="32" spans="1:11" ht="51" x14ac:dyDescent="0.25">
      <c r="A32" s="68" t="s">
        <v>1052</v>
      </c>
      <c r="B32" s="69" t="s">
        <v>45</v>
      </c>
      <c r="C32" s="70">
        <v>100</v>
      </c>
      <c r="D32" s="70" t="s">
        <v>18</v>
      </c>
      <c r="E32" s="211"/>
      <c r="F32" s="211"/>
      <c r="G32" s="72">
        <f t="shared" si="0"/>
        <v>0</v>
      </c>
      <c r="H32" s="71">
        <f t="shared" si="1"/>
        <v>0</v>
      </c>
      <c r="I32" s="71">
        <f t="shared" si="1"/>
        <v>0</v>
      </c>
      <c r="J32" s="72">
        <f t="shared" si="2"/>
        <v>0</v>
      </c>
    </row>
    <row r="33" spans="1:11" ht="38.25" x14ac:dyDescent="0.25">
      <c r="A33" s="73" t="s">
        <v>1054</v>
      </c>
      <c r="B33" s="69" t="s">
        <v>46</v>
      </c>
      <c r="C33" s="70">
        <v>12</v>
      </c>
      <c r="D33" s="70" t="s">
        <v>18</v>
      </c>
      <c r="E33" s="211"/>
      <c r="F33" s="211"/>
      <c r="G33" s="72">
        <f t="shared" si="0"/>
        <v>0</v>
      </c>
      <c r="H33" s="71">
        <f t="shared" si="1"/>
        <v>0</v>
      </c>
      <c r="I33" s="71">
        <f t="shared" si="1"/>
        <v>0</v>
      </c>
      <c r="J33" s="72">
        <f t="shared" si="2"/>
        <v>0</v>
      </c>
    </row>
    <row r="34" spans="1:11" ht="51" x14ac:dyDescent="0.25">
      <c r="A34" s="68" t="s">
        <v>1056</v>
      </c>
      <c r="B34" s="69" t="s">
        <v>47</v>
      </c>
      <c r="C34" s="70">
        <v>80.5</v>
      </c>
      <c r="D34" s="70" t="s">
        <v>18</v>
      </c>
      <c r="E34" s="211"/>
      <c r="F34" s="211"/>
      <c r="G34" s="72">
        <f t="shared" si="0"/>
        <v>0</v>
      </c>
      <c r="H34" s="71">
        <f t="shared" si="1"/>
        <v>0</v>
      </c>
      <c r="I34" s="71">
        <f t="shared" si="1"/>
        <v>0</v>
      </c>
      <c r="J34" s="72">
        <f t="shared" si="2"/>
        <v>0</v>
      </c>
    </row>
    <row r="35" spans="1:11" ht="38.25" x14ac:dyDescent="0.25">
      <c r="A35" s="73" t="s">
        <v>1058</v>
      </c>
      <c r="B35" s="77" t="s">
        <v>48</v>
      </c>
      <c r="C35" s="78">
        <v>103.7</v>
      </c>
      <c r="D35" s="78" t="s">
        <v>18</v>
      </c>
      <c r="E35" s="211"/>
      <c r="F35" s="211"/>
      <c r="G35" s="72">
        <f t="shared" si="0"/>
        <v>0</v>
      </c>
      <c r="H35" s="71">
        <f t="shared" si="1"/>
        <v>0</v>
      </c>
      <c r="I35" s="71">
        <f t="shared" si="1"/>
        <v>0</v>
      </c>
      <c r="J35" s="72">
        <f t="shared" si="2"/>
        <v>0</v>
      </c>
    </row>
    <row r="36" spans="1:11" ht="38.25" x14ac:dyDescent="0.25">
      <c r="A36" s="68" t="s">
        <v>1473</v>
      </c>
      <c r="B36" s="69" t="s">
        <v>49</v>
      </c>
      <c r="C36" s="70">
        <v>159.5</v>
      </c>
      <c r="D36" s="70" t="s">
        <v>18</v>
      </c>
      <c r="E36" s="211"/>
      <c r="F36" s="211"/>
      <c r="G36" s="72">
        <f t="shared" si="0"/>
        <v>0</v>
      </c>
      <c r="H36" s="71">
        <f t="shared" si="1"/>
        <v>0</v>
      </c>
      <c r="I36" s="71">
        <f t="shared" si="1"/>
        <v>0</v>
      </c>
      <c r="J36" s="72">
        <f t="shared" si="2"/>
        <v>0</v>
      </c>
    </row>
    <row r="37" spans="1:11" ht="25.5" x14ac:dyDescent="0.25">
      <c r="A37" s="73" t="s">
        <v>1474</v>
      </c>
      <c r="B37" s="69" t="s">
        <v>50</v>
      </c>
      <c r="C37" s="70">
        <v>332.9</v>
      </c>
      <c r="D37" s="70" t="s">
        <v>18</v>
      </c>
      <c r="E37" s="211"/>
      <c r="F37" s="211"/>
      <c r="G37" s="72">
        <f t="shared" si="0"/>
        <v>0</v>
      </c>
      <c r="H37" s="71">
        <f t="shared" si="1"/>
        <v>0</v>
      </c>
      <c r="I37" s="71">
        <f t="shared" si="1"/>
        <v>0</v>
      </c>
      <c r="J37" s="72">
        <f t="shared" si="2"/>
        <v>0</v>
      </c>
    </row>
    <row r="38" spans="1:11" ht="25.5" x14ac:dyDescent="0.25">
      <c r="A38" s="68" t="s">
        <v>1475</v>
      </c>
      <c r="B38" s="74" t="s">
        <v>51</v>
      </c>
      <c r="C38" s="75">
        <v>234.51</v>
      </c>
      <c r="D38" s="75" t="s">
        <v>18</v>
      </c>
      <c r="E38" s="211"/>
      <c r="F38" s="211"/>
      <c r="G38" s="72">
        <f t="shared" si="0"/>
        <v>0</v>
      </c>
      <c r="H38" s="71">
        <f t="shared" si="1"/>
        <v>0</v>
      </c>
      <c r="I38" s="71">
        <f t="shared" si="1"/>
        <v>0</v>
      </c>
      <c r="J38" s="72">
        <f t="shared" si="2"/>
        <v>0</v>
      </c>
    </row>
    <row r="39" spans="1:11" ht="51" x14ac:dyDescent="0.25">
      <c r="A39" s="73" t="s">
        <v>1476</v>
      </c>
      <c r="B39" s="69" t="s">
        <v>52</v>
      </c>
      <c r="C39" s="70">
        <v>11300</v>
      </c>
      <c r="D39" s="70" t="s">
        <v>53</v>
      </c>
      <c r="E39" s="211"/>
      <c r="F39" s="211"/>
      <c r="G39" s="72">
        <f t="shared" si="0"/>
        <v>0</v>
      </c>
      <c r="H39" s="71">
        <f t="shared" si="1"/>
        <v>0</v>
      </c>
      <c r="I39" s="71">
        <f t="shared" si="1"/>
        <v>0</v>
      </c>
      <c r="J39" s="72">
        <f t="shared" si="2"/>
        <v>0</v>
      </c>
    </row>
    <row r="40" spans="1:11" x14ac:dyDescent="0.25">
      <c r="A40" s="79" t="s">
        <v>54</v>
      </c>
      <c r="B40" s="80" t="s">
        <v>55</v>
      </c>
      <c r="C40" s="70"/>
      <c r="D40" s="81"/>
      <c r="E40" s="82"/>
      <c r="F40" s="82"/>
      <c r="G40" s="83">
        <f>SUBTOTAL(9,G16:G39)</f>
        <v>0</v>
      </c>
      <c r="H40" s="82"/>
      <c r="I40" s="82"/>
      <c r="J40" s="83">
        <f>SUBTOTAL(9,J16:J39)</f>
        <v>0</v>
      </c>
    </row>
    <row r="41" spans="1:11" x14ac:dyDescent="0.25">
      <c r="A41" s="79" t="s">
        <v>19</v>
      </c>
      <c r="B41" s="84" t="s">
        <v>56</v>
      </c>
      <c r="C41" s="70"/>
      <c r="D41" s="81"/>
      <c r="E41" s="82"/>
      <c r="F41" s="82"/>
      <c r="G41" s="83"/>
      <c r="H41" s="82"/>
      <c r="I41" s="82"/>
      <c r="J41" s="83"/>
    </row>
    <row r="42" spans="1:11" ht="38.25" x14ac:dyDescent="0.25">
      <c r="A42" s="85" t="s">
        <v>1062</v>
      </c>
      <c r="B42" s="77" t="s">
        <v>58</v>
      </c>
      <c r="C42" s="78">
        <v>5075.2</v>
      </c>
      <c r="D42" s="78" t="s">
        <v>18</v>
      </c>
      <c r="E42" s="211"/>
      <c r="F42" s="212"/>
      <c r="G42" s="72">
        <f t="shared" ref="G42:G61" si="3">ROUND((F42+E42)*$C42,2)</f>
        <v>0</v>
      </c>
      <c r="H42" s="71">
        <f t="shared" ref="H42:I61" si="4">+E42*(1+$J$4)</f>
        <v>0</v>
      </c>
      <c r="I42" s="86">
        <f t="shared" si="4"/>
        <v>0</v>
      </c>
      <c r="J42" s="72">
        <f t="shared" ref="J42:J61" si="5">ROUND((I42+H42)*$C42,2)</f>
        <v>0</v>
      </c>
    </row>
    <row r="43" spans="1:11" ht="38.25" x14ac:dyDescent="0.25">
      <c r="A43" s="85" t="s">
        <v>1064</v>
      </c>
      <c r="B43" s="77" t="s">
        <v>60</v>
      </c>
      <c r="C43" s="78">
        <v>789.61</v>
      </c>
      <c r="D43" s="78" t="s">
        <v>18</v>
      </c>
      <c r="E43" s="211"/>
      <c r="F43" s="212"/>
      <c r="G43" s="72">
        <f t="shared" si="3"/>
        <v>0</v>
      </c>
      <c r="H43" s="71">
        <f t="shared" si="4"/>
        <v>0</v>
      </c>
      <c r="I43" s="86">
        <f t="shared" si="4"/>
        <v>0</v>
      </c>
      <c r="J43" s="72">
        <f t="shared" si="5"/>
        <v>0</v>
      </c>
    </row>
    <row r="44" spans="1:11" ht="38.25" x14ac:dyDescent="0.25">
      <c r="A44" s="85" t="s">
        <v>1066</v>
      </c>
      <c r="B44" s="77" t="s">
        <v>62</v>
      </c>
      <c r="C44" s="78">
        <v>335.05</v>
      </c>
      <c r="D44" s="78" t="s">
        <v>18</v>
      </c>
      <c r="E44" s="211"/>
      <c r="F44" s="212"/>
      <c r="G44" s="72">
        <f t="shared" si="3"/>
        <v>0</v>
      </c>
      <c r="H44" s="71">
        <f t="shared" si="4"/>
        <v>0</v>
      </c>
      <c r="I44" s="86">
        <f t="shared" si="4"/>
        <v>0</v>
      </c>
      <c r="J44" s="72">
        <f t="shared" si="5"/>
        <v>0</v>
      </c>
    </row>
    <row r="45" spans="1:11" ht="51" x14ac:dyDescent="0.25">
      <c r="A45" s="85" t="s">
        <v>1068</v>
      </c>
      <c r="B45" s="77" t="s">
        <v>64</v>
      </c>
      <c r="C45" s="78">
        <v>69.900000000000006</v>
      </c>
      <c r="D45" s="78" t="s">
        <v>18</v>
      </c>
      <c r="E45" s="211"/>
      <c r="F45" s="211"/>
      <c r="G45" s="72">
        <f t="shared" si="3"/>
        <v>0</v>
      </c>
      <c r="H45" s="71">
        <f t="shared" si="4"/>
        <v>0</v>
      </c>
      <c r="I45" s="71">
        <f t="shared" si="4"/>
        <v>0</v>
      </c>
      <c r="J45" s="72">
        <f t="shared" si="5"/>
        <v>0</v>
      </c>
    </row>
    <row r="46" spans="1:11" ht="38.25" x14ac:dyDescent="0.25">
      <c r="A46" s="85" t="s">
        <v>1070</v>
      </c>
      <c r="B46" s="77" t="s">
        <v>66</v>
      </c>
      <c r="C46" s="78">
        <v>43</v>
      </c>
      <c r="D46" s="78" t="s">
        <v>18</v>
      </c>
      <c r="E46" s="211"/>
      <c r="F46" s="212"/>
      <c r="G46" s="72">
        <f t="shared" si="3"/>
        <v>0</v>
      </c>
      <c r="H46" s="71">
        <f t="shared" si="4"/>
        <v>0</v>
      </c>
      <c r="I46" s="86">
        <f t="shared" si="4"/>
        <v>0</v>
      </c>
      <c r="J46" s="72">
        <f t="shared" si="5"/>
        <v>0</v>
      </c>
    </row>
    <row r="47" spans="1:11" ht="51" x14ac:dyDescent="0.25">
      <c r="A47" s="85" t="s">
        <v>1072</v>
      </c>
      <c r="B47" s="69" t="s">
        <v>68</v>
      </c>
      <c r="C47" s="70">
        <v>83</v>
      </c>
      <c r="D47" s="70" t="s">
        <v>18</v>
      </c>
      <c r="E47" s="211"/>
      <c r="F47" s="211"/>
      <c r="G47" s="72">
        <f t="shared" si="3"/>
        <v>0</v>
      </c>
      <c r="H47" s="71">
        <f t="shared" si="4"/>
        <v>0</v>
      </c>
      <c r="I47" s="71">
        <f t="shared" si="4"/>
        <v>0</v>
      </c>
      <c r="J47" s="72">
        <f t="shared" si="5"/>
        <v>0</v>
      </c>
    </row>
    <row r="48" spans="1:11" s="2" customFormat="1" ht="76.5" x14ac:dyDescent="0.25">
      <c r="A48" s="85" t="s">
        <v>1074</v>
      </c>
      <c r="B48" s="87" t="s">
        <v>69</v>
      </c>
      <c r="C48" s="88">
        <v>2</v>
      </c>
      <c r="D48" s="88" t="s">
        <v>25</v>
      </c>
      <c r="E48" s="211"/>
      <c r="F48" s="211"/>
      <c r="G48" s="72">
        <f t="shared" si="3"/>
        <v>0</v>
      </c>
      <c r="H48" s="71">
        <f t="shared" si="4"/>
        <v>0</v>
      </c>
      <c r="I48" s="71">
        <f t="shared" si="4"/>
        <v>0</v>
      </c>
      <c r="J48" s="72">
        <f t="shared" si="5"/>
        <v>0</v>
      </c>
      <c r="K48" s="1"/>
    </row>
    <row r="49" spans="1:11" s="2" customFormat="1" ht="76.5" x14ac:dyDescent="0.25">
      <c r="A49" s="85" t="s">
        <v>1076</v>
      </c>
      <c r="B49" s="69" t="s">
        <v>70</v>
      </c>
      <c r="C49" s="88">
        <v>1</v>
      </c>
      <c r="D49" s="88" t="s">
        <v>25</v>
      </c>
      <c r="E49" s="211"/>
      <c r="F49" s="211"/>
      <c r="G49" s="72">
        <f t="shared" si="3"/>
        <v>0</v>
      </c>
      <c r="H49" s="71">
        <f t="shared" si="4"/>
        <v>0</v>
      </c>
      <c r="I49" s="71">
        <f t="shared" si="4"/>
        <v>0</v>
      </c>
      <c r="J49" s="72">
        <f t="shared" si="5"/>
        <v>0</v>
      </c>
      <c r="K49" s="1"/>
    </row>
    <row r="50" spans="1:11" s="2" customFormat="1" ht="38.25" x14ac:dyDescent="0.25">
      <c r="A50" s="85" t="s">
        <v>1078</v>
      </c>
      <c r="B50" s="74" t="s">
        <v>72</v>
      </c>
      <c r="C50" s="70">
        <v>94.14</v>
      </c>
      <c r="D50" s="75" t="s">
        <v>18</v>
      </c>
      <c r="E50" s="211"/>
      <c r="F50" s="211"/>
      <c r="G50" s="72">
        <f t="shared" si="3"/>
        <v>0</v>
      </c>
      <c r="H50" s="71">
        <f t="shared" si="4"/>
        <v>0</v>
      </c>
      <c r="I50" s="71">
        <f t="shared" si="4"/>
        <v>0</v>
      </c>
      <c r="J50" s="72">
        <f t="shared" si="5"/>
        <v>0</v>
      </c>
      <c r="K50" s="1"/>
    </row>
    <row r="51" spans="1:11" x14ac:dyDescent="0.25">
      <c r="A51" s="85" t="s">
        <v>1080</v>
      </c>
      <c r="B51" s="74" t="s">
        <v>74</v>
      </c>
      <c r="C51" s="70">
        <v>5</v>
      </c>
      <c r="D51" s="75" t="s">
        <v>25</v>
      </c>
      <c r="E51" s="211"/>
      <c r="F51" s="211"/>
      <c r="G51" s="72">
        <f t="shared" si="3"/>
        <v>0</v>
      </c>
      <c r="H51" s="71">
        <f t="shared" si="4"/>
        <v>0</v>
      </c>
      <c r="I51" s="71">
        <f t="shared" si="4"/>
        <v>0</v>
      </c>
      <c r="J51" s="72">
        <f t="shared" si="5"/>
        <v>0</v>
      </c>
      <c r="K51" s="2"/>
    </row>
    <row r="52" spans="1:11" ht="25.5" x14ac:dyDescent="0.25">
      <c r="A52" s="85" t="s">
        <v>1082</v>
      </c>
      <c r="B52" s="74" t="s">
        <v>76</v>
      </c>
      <c r="C52" s="70">
        <v>8.25</v>
      </c>
      <c r="D52" s="75" t="s">
        <v>18</v>
      </c>
      <c r="E52" s="213"/>
      <c r="F52" s="214"/>
      <c r="G52" s="72">
        <f t="shared" si="3"/>
        <v>0</v>
      </c>
      <c r="H52" s="89">
        <f t="shared" si="4"/>
        <v>0</v>
      </c>
      <c r="I52" s="90">
        <f t="shared" si="4"/>
        <v>0</v>
      </c>
      <c r="J52" s="72">
        <f t="shared" si="5"/>
        <v>0</v>
      </c>
      <c r="K52" s="2"/>
    </row>
    <row r="53" spans="1:11" ht="25.5" x14ac:dyDescent="0.25">
      <c r="A53" s="85" t="s">
        <v>1168</v>
      </c>
      <c r="B53" s="74" t="s">
        <v>77</v>
      </c>
      <c r="C53" s="70">
        <v>134</v>
      </c>
      <c r="D53" s="75" t="s">
        <v>28</v>
      </c>
      <c r="E53" s="211"/>
      <c r="F53" s="211"/>
      <c r="G53" s="72">
        <f t="shared" si="3"/>
        <v>0</v>
      </c>
      <c r="H53" s="71">
        <f t="shared" si="4"/>
        <v>0</v>
      </c>
      <c r="I53" s="71">
        <f t="shared" si="4"/>
        <v>0</v>
      </c>
      <c r="J53" s="72">
        <f t="shared" si="5"/>
        <v>0</v>
      </c>
      <c r="K53" s="2"/>
    </row>
    <row r="54" spans="1:11" ht="76.5" x14ac:dyDescent="0.25">
      <c r="A54" s="85" t="s">
        <v>1170</v>
      </c>
      <c r="B54" s="69" t="s">
        <v>78</v>
      </c>
      <c r="C54" s="70">
        <v>10.25</v>
      </c>
      <c r="D54" s="70" t="s">
        <v>18</v>
      </c>
      <c r="E54" s="211"/>
      <c r="F54" s="211"/>
      <c r="G54" s="72">
        <f t="shared" si="3"/>
        <v>0</v>
      </c>
      <c r="H54" s="71">
        <f t="shared" si="4"/>
        <v>0</v>
      </c>
      <c r="I54" s="71">
        <f t="shared" si="4"/>
        <v>0</v>
      </c>
      <c r="J54" s="72">
        <f t="shared" si="5"/>
        <v>0</v>
      </c>
    </row>
    <row r="55" spans="1:11" ht="63.75" x14ac:dyDescent="0.25">
      <c r="A55" s="85" t="s">
        <v>1172</v>
      </c>
      <c r="B55" s="91" t="s">
        <v>79</v>
      </c>
      <c r="C55" s="92">
        <v>1</v>
      </c>
      <c r="D55" s="92" t="s">
        <v>25</v>
      </c>
      <c r="E55" s="211"/>
      <c r="F55" s="211"/>
      <c r="G55" s="72">
        <f t="shared" si="3"/>
        <v>0</v>
      </c>
      <c r="H55" s="71">
        <f t="shared" si="4"/>
        <v>0</v>
      </c>
      <c r="I55" s="71">
        <f t="shared" si="4"/>
        <v>0</v>
      </c>
      <c r="J55" s="72">
        <f t="shared" si="5"/>
        <v>0</v>
      </c>
    </row>
    <row r="56" spans="1:11" ht="51" x14ac:dyDescent="0.25">
      <c r="A56" s="85" t="s">
        <v>1174</v>
      </c>
      <c r="B56" s="69" t="s">
        <v>80</v>
      </c>
      <c r="C56" s="70">
        <v>176.1</v>
      </c>
      <c r="D56" s="70" t="s">
        <v>18</v>
      </c>
      <c r="E56" s="211"/>
      <c r="F56" s="211"/>
      <c r="G56" s="72">
        <f t="shared" si="3"/>
        <v>0</v>
      </c>
      <c r="H56" s="71">
        <f t="shared" si="4"/>
        <v>0</v>
      </c>
      <c r="I56" s="71">
        <f t="shared" si="4"/>
        <v>0</v>
      </c>
      <c r="J56" s="72">
        <f t="shared" si="5"/>
        <v>0</v>
      </c>
    </row>
    <row r="57" spans="1:11" ht="89.25" x14ac:dyDescent="0.25">
      <c r="A57" s="85" t="s">
        <v>1176</v>
      </c>
      <c r="B57" s="69" t="s">
        <v>81</v>
      </c>
      <c r="C57" s="70">
        <v>109.24</v>
      </c>
      <c r="D57" s="70" t="s">
        <v>18</v>
      </c>
      <c r="E57" s="211"/>
      <c r="F57" s="211"/>
      <c r="G57" s="72">
        <f t="shared" si="3"/>
        <v>0</v>
      </c>
      <c r="H57" s="71">
        <f t="shared" si="4"/>
        <v>0</v>
      </c>
      <c r="I57" s="71">
        <f t="shared" si="4"/>
        <v>0</v>
      </c>
      <c r="J57" s="72">
        <f t="shared" si="5"/>
        <v>0</v>
      </c>
    </row>
    <row r="58" spans="1:11" ht="63.75" x14ac:dyDescent="0.25">
      <c r="A58" s="85" t="s">
        <v>1178</v>
      </c>
      <c r="B58" s="87" t="s">
        <v>82</v>
      </c>
      <c r="C58" s="88">
        <v>10</v>
      </c>
      <c r="D58" s="88" t="s">
        <v>25</v>
      </c>
      <c r="E58" s="211"/>
      <c r="F58" s="211"/>
      <c r="G58" s="72">
        <f t="shared" si="3"/>
        <v>0</v>
      </c>
      <c r="H58" s="71">
        <f t="shared" si="4"/>
        <v>0</v>
      </c>
      <c r="I58" s="71">
        <f t="shared" si="4"/>
        <v>0</v>
      </c>
      <c r="J58" s="72">
        <f t="shared" si="5"/>
        <v>0</v>
      </c>
    </row>
    <row r="59" spans="1:11" ht="63.75" x14ac:dyDescent="0.25">
      <c r="A59" s="85" t="s">
        <v>1180</v>
      </c>
      <c r="B59" s="69" t="s">
        <v>83</v>
      </c>
      <c r="C59" s="70">
        <v>1</v>
      </c>
      <c r="D59" s="70" t="s">
        <v>25</v>
      </c>
      <c r="E59" s="211"/>
      <c r="F59" s="211"/>
      <c r="G59" s="72">
        <f t="shared" si="3"/>
        <v>0</v>
      </c>
      <c r="H59" s="71">
        <f t="shared" si="4"/>
        <v>0</v>
      </c>
      <c r="I59" s="71">
        <f t="shared" si="4"/>
        <v>0</v>
      </c>
      <c r="J59" s="72">
        <f t="shared" si="5"/>
        <v>0</v>
      </c>
    </row>
    <row r="60" spans="1:11" ht="38.25" x14ac:dyDescent="0.25">
      <c r="A60" s="85" t="s">
        <v>1182</v>
      </c>
      <c r="B60" s="69" t="s">
        <v>84</v>
      </c>
      <c r="C60" s="70">
        <v>27.9</v>
      </c>
      <c r="D60" s="70" t="s">
        <v>18</v>
      </c>
      <c r="E60" s="211"/>
      <c r="F60" s="211"/>
      <c r="G60" s="72">
        <f t="shared" si="3"/>
        <v>0</v>
      </c>
      <c r="H60" s="71">
        <f t="shared" si="4"/>
        <v>0</v>
      </c>
      <c r="I60" s="71">
        <f t="shared" si="4"/>
        <v>0</v>
      </c>
      <c r="J60" s="72">
        <f t="shared" si="5"/>
        <v>0</v>
      </c>
    </row>
    <row r="61" spans="1:11" ht="51" x14ac:dyDescent="0.25">
      <c r="A61" s="85" t="s">
        <v>1184</v>
      </c>
      <c r="B61" s="69" t="s">
        <v>85</v>
      </c>
      <c r="C61" s="70">
        <v>19.600000000000001</v>
      </c>
      <c r="D61" s="70" t="s">
        <v>18</v>
      </c>
      <c r="E61" s="211"/>
      <c r="F61" s="211"/>
      <c r="G61" s="72">
        <f t="shared" si="3"/>
        <v>0</v>
      </c>
      <c r="H61" s="71">
        <f t="shared" si="4"/>
        <v>0</v>
      </c>
      <c r="I61" s="71">
        <f t="shared" si="4"/>
        <v>0</v>
      </c>
      <c r="J61" s="72">
        <f t="shared" si="5"/>
        <v>0</v>
      </c>
    </row>
    <row r="62" spans="1:11" x14ac:dyDescent="0.25">
      <c r="A62" s="73" t="s">
        <v>54</v>
      </c>
      <c r="B62" s="93" t="s">
        <v>86</v>
      </c>
      <c r="C62" s="94"/>
      <c r="D62" s="95"/>
      <c r="E62" s="96"/>
      <c r="F62" s="96"/>
      <c r="G62" s="97">
        <f>SUBTOTAL(9,G42:G61)</f>
        <v>0</v>
      </c>
      <c r="H62" s="96"/>
      <c r="I62" s="96"/>
      <c r="J62" s="97">
        <f>SUBTOTAL(9,J42:J61)</f>
        <v>0</v>
      </c>
    </row>
    <row r="63" spans="1:11" x14ac:dyDescent="0.25">
      <c r="A63" s="79" t="s">
        <v>21</v>
      </c>
      <c r="B63" s="84" t="s">
        <v>87</v>
      </c>
      <c r="C63" s="70"/>
      <c r="D63" s="81"/>
      <c r="E63" s="82"/>
      <c r="F63" s="82"/>
      <c r="G63" s="83"/>
      <c r="H63" s="82"/>
      <c r="I63" s="82"/>
      <c r="J63" s="83"/>
    </row>
    <row r="64" spans="1:11" s="2" customFormat="1" ht="25.5" x14ac:dyDescent="0.25">
      <c r="A64" s="68" t="s">
        <v>1086</v>
      </c>
      <c r="B64" s="98" t="s">
        <v>89</v>
      </c>
      <c r="C64" s="70">
        <v>5200</v>
      </c>
      <c r="D64" s="70" t="s">
        <v>18</v>
      </c>
      <c r="E64" s="211"/>
      <c r="F64" s="212"/>
      <c r="G64" s="72">
        <f t="shared" ref="G64:G81" si="6">ROUND((F64+E64)*$C64,2)</f>
        <v>0</v>
      </c>
      <c r="H64" s="71">
        <f t="shared" ref="H64:I81" si="7">+E64*(1+$J$4)</f>
        <v>0</v>
      </c>
      <c r="I64" s="86">
        <f t="shared" si="7"/>
        <v>0</v>
      </c>
      <c r="J64" s="72">
        <f t="shared" ref="J64:J81" si="8">ROUND((I64+H64)*$C64,2)</f>
        <v>0</v>
      </c>
      <c r="K64" s="1"/>
    </row>
    <row r="65" spans="1:11" s="2" customFormat="1" ht="25.5" x14ac:dyDescent="0.25">
      <c r="A65" s="68" t="s">
        <v>1088</v>
      </c>
      <c r="B65" s="98" t="s">
        <v>91</v>
      </c>
      <c r="C65" s="70">
        <v>5200</v>
      </c>
      <c r="D65" s="70" t="s">
        <v>18</v>
      </c>
      <c r="E65" s="211"/>
      <c r="F65" s="212"/>
      <c r="G65" s="72">
        <f t="shared" si="6"/>
        <v>0</v>
      </c>
      <c r="H65" s="71">
        <f t="shared" si="7"/>
        <v>0</v>
      </c>
      <c r="I65" s="86">
        <f t="shared" si="7"/>
        <v>0</v>
      </c>
      <c r="J65" s="72">
        <f t="shared" si="8"/>
        <v>0</v>
      </c>
      <c r="K65" s="1"/>
    </row>
    <row r="66" spans="1:11" s="2" customFormat="1" ht="25.5" x14ac:dyDescent="0.25">
      <c r="A66" s="68" t="s">
        <v>1090</v>
      </c>
      <c r="B66" s="98" t="s">
        <v>92</v>
      </c>
      <c r="C66" s="70">
        <v>4250</v>
      </c>
      <c r="D66" s="70" t="s">
        <v>18</v>
      </c>
      <c r="E66" s="211"/>
      <c r="F66" s="212"/>
      <c r="G66" s="72">
        <f t="shared" si="6"/>
        <v>0</v>
      </c>
      <c r="H66" s="71">
        <f t="shared" si="7"/>
        <v>0</v>
      </c>
      <c r="I66" s="86">
        <f t="shared" si="7"/>
        <v>0</v>
      </c>
      <c r="J66" s="72">
        <f t="shared" si="8"/>
        <v>0</v>
      </c>
      <c r="K66" s="1"/>
    </row>
    <row r="67" spans="1:11" s="2" customFormat="1" ht="51" x14ac:dyDescent="0.25">
      <c r="A67" s="68" t="s">
        <v>1092</v>
      </c>
      <c r="B67" s="99" t="s">
        <v>93</v>
      </c>
      <c r="C67" s="75">
        <v>230.7</v>
      </c>
      <c r="D67" s="75" t="s">
        <v>18</v>
      </c>
      <c r="E67" s="211"/>
      <c r="F67" s="211"/>
      <c r="G67" s="100">
        <f t="shared" si="6"/>
        <v>0</v>
      </c>
      <c r="H67" s="71">
        <f t="shared" si="7"/>
        <v>0</v>
      </c>
      <c r="I67" s="71">
        <f t="shared" si="7"/>
        <v>0</v>
      </c>
      <c r="J67" s="100">
        <f t="shared" si="8"/>
        <v>0</v>
      </c>
    </row>
    <row r="68" spans="1:11" s="2" customFormat="1" ht="38.25" x14ac:dyDescent="0.25">
      <c r="A68" s="68" t="s">
        <v>1094</v>
      </c>
      <c r="B68" s="99" t="s">
        <v>94</v>
      </c>
      <c r="C68" s="75">
        <v>261.60000000000002</v>
      </c>
      <c r="D68" s="75" t="s">
        <v>18</v>
      </c>
      <c r="E68" s="211"/>
      <c r="F68" s="211"/>
      <c r="G68" s="100">
        <f t="shared" si="6"/>
        <v>0</v>
      </c>
      <c r="H68" s="71">
        <f t="shared" si="7"/>
        <v>0</v>
      </c>
      <c r="I68" s="71">
        <f t="shared" si="7"/>
        <v>0</v>
      </c>
      <c r="J68" s="100">
        <f t="shared" si="8"/>
        <v>0</v>
      </c>
    </row>
    <row r="69" spans="1:11" s="2" customFormat="1" ht="25.5" x14ac:dyDescent="0.25">
      <c r="A69" s="68" t="s">
        <v>1096</v>
      </c>
      <c r="B69" s="99" t="s">
        <v>95</v>
      </c>
      <c r="C69" s="75">
        <v>492</v>
      </c>
      <c r="D69" s="75" t="s">
        <v>18</v>
      </c>
      <c r="E69" s="213"/>
      <c r="F69" s="213"/>
      <c r="G69" s="101">
        <f t="shared" si="6"/>
        <v>0</v>
      </c>
      <c r="H69" s="89">
        <f t="shared" si="7"/>
        <v>0</v>
      </c>
      <c r="I69" s="89">
        <f t="shared" si="7"/>
        <v>0</v>
      </c>
      <c r="J69" s="101">
        <f t="shared" si="8"/>
        <v>0</v>
      </c>
    </row>
    <row r="70" spans="1:11" ht="25.5" x14ac:dyDescent="0.25">
      <c r="A70" s="68" t="s">
        <v>1098</v>
      </c>
      <c r="B70" s="99" t="s">
        <v>96</v>
      </c>
      <c r="C70" s="75">
        <v>793.7</v>
      </c>
      <c r="D70" s="75" t="s">
        <v>18</v>
      </c>
      <c r="E70" s="213"/>
      <c r="F70" s="213"/>
      <c r="G70" s="101">
        <f t="shared" si="6"/>
        <v>0</v>
      </c>
      <c r="H70" s="89">
        <f t="shared" si="7"/>
        <v>0</v>
      </c>
      <c r="I70" s="89">
        <f t="shared" si="7"/>
        <v>0</v>
      </c>
      <c r="J70" s="101">
        <f t="shared" si="8"/>
        <v>0</v>
      </c>
      <c r="K70" s="2"/>
    </row>
    <row r="71" spans="1:11" ht="38.25" x14ac:dyDescent="0.25">
      <c r="A71" s="68" t="s">
        <v>1100</v>
      </c>
      <c r="B71" s="99" t="s">
        <v>97</v>
      </c>
      <c r="C71" s="75">
        <v>1598.7</v>
      </c>
      <c r="D71" s="75" t="s">
        <v>18</v>
      </c>
      <c r="E71" s="213"/>
      <c r="F71" s="213"/>
      <c r="G71" s="101">
        <f t="shared" si="6"/>
        <v>0</v>
      </c>
      <c r="H71" s="89">
        <f t="shared" si="7"/>
        <v>0</v>
      </c>
      <c r="I71" s="89">
        <f t="shared" si="7"/>
        <v>0</v>
      </c>
      <c r="J71" s="101">
        <f t="shared" si="8"/>
        <v>0</v>
      </c>
      <c r="K71" s="2"/>
    </row>
    <row r="72" spans="1:11" s="2" customFormat="1" ht="25.5" x14ac:dyDescent="0.25">
      <c r="A72" s="68" t="s">
        <v>1102</v>
      </c>
      <c r="B72" s="99" t="s">
        <v>98</v>
      </c>
      <c r="C72" s="75">
        <v>217.9</v>
      </c>
      <c r="D72" s="75" t="s">
        <v>28</v>
      </c>
      <c r="E72" s="213"/>
      <c r="F72" s="213"/>
      <c r="G72" s="101">
        <f t="shared" si="6"/>
        <v>0</v>
      </c>
      <c r="H72" s="89">
        <f t="shared" si="7"/>
        <v>0</v>
      </c>
      <c r="I72" s="89">
        <f t="shared" si="7"/>
        <v>0</v>
      </c>
      <c r="J72" s="101">
        <f t="shared" si="8"/>
        <v>0</v>
      </c>
    </row>
    <row r="73" spans="1:11" ht="25.5" x14ac:dyDescent="0.25">
      <c r="A73" s="68" t="s">
        <v>1104</v>
      </c>
      <c r="B73" s="99" t="s">
        <v>99</v>
      </c>
      <c r="C73" s="75">
        <v>34.35</v>
      </c>
      <c r="D73" s="75" t="s">
        <v>18</v>
      </c>
      <c r="E73" s="213"/>
      <c r="F73" s="213"/>
      <c r="G73" s="101">
        <f t="shared" si="6"/>
        <v>0</v>
      </c>
      <c r="H73" s="89">
        <f t="shared" si="7"/>
        <v>0</v>
      </c>
      <c r="I73" s="89">
        <f t="shared" si="7"/>
        <v>0</v>
      </c>
      <c r="J73" s="101">
        <f t="shared" si="8"/>
        <v>0</v>
      </c>
    </row>
    <row r="74" spans="1:11" ht="38.25" x14ac:dyDescent="0.25">
      <c r="A74" s="68" t="s">
        <v>1106</v>
      </c>
      <c r="B74" s="99" t="s">
        <v>100</v>
      </c>
      <c r="C74" s="75">
        <v>52</v>
      </c>
      <c r="D74" s="75" t="s">
        <v>18</v>
      </c>
      <c r="E74" s="213"/>
      <c r="F74" s="214"/>
      <c r="G74" s="100">
        <f t="shared" si="6"/>
        <v>0</v>
      </c>
      <c r="H74" s="89">
        <f t="shared" si="7"/>
        <v>0</v>
      </c>
      <c r="I74" s="90">
        <f t="shared" si="7"/>
        <v>0</v>
      </c>
      <c r="J74" s="100">
        <f t="shared" si="8"/>
        <v>0</v>
      </c>
    </row>
    <row r="75" spans="1:11" ht="25.5" x14ac:dyDescent="0.25">
      <c r="A75" s="68" t="s">
        <v>1477</v>
      </c>
      <c r="B75" s="99" t="s">
        <v>101</v>
      </c>
      <c r="C75" s="75">
        <v>898.8</v>
      </c>
      <c r="D75" s="75" t="s">
        <v>18</v>
      </c>
      <c r="E75" s="213"/>
      <c r="F75" s="214"/>
      <c r="G75" s="100">
        <f t="shared" si="6"/>
        <v>0</v>
      </c>
      <c r="H75" s="89">
        <f t="shared" si="7"/>
        <v>0</v>
      </c>
      <c r="I75" s="90">
        <f t="shared" si="7"/>
        <v>0</v>
      </c>
      <c r="J75" s="100">
        <f t="shared" si="8"/>
        <v>0</v>
      </c>
      <c r="K75" s="2"/>
    </row>
    <row r="76" spans="1:11" ht="38.25" x14ac:dyDescent="0.25">
      <c r="A76" s="68" t="s">
        <v>1478</v>
      </c>
      <c r="B76" s="99" t="s">
        <v>102</v>
      </c>
      <c r="C76" s="75">
        <v>7.65</v>
      </c>
      <c r="D76" s="75" t="s">
        <v>18</v>
      </c>
      <c r="E76" s="213"/>
      <c r="F76" s="214"/>
      <c r="G76" s="100">
        <f t="shared" si="6"/>
        <v>0</v>
      </c>
      <c r="H76" s="89">
        <f t="shared" si="7"/>
        <v>0</v>
      </c>
      <c r="I76" s="90">
        <f t="shared" si="7"/>
        <v>0</v>
      </c>
      <c r="J76" s="100">
        <f t="shared" si="8"/>
        <v>0</v>
      </c>
    </row>
    <row r="77" spans="1:11" s="2" customFormat="1" ht="25.5" x14ac:dyDescent="0.25">
      <c r="A77" s="68" t="s">
        <v>1479</v>
      </c>
      <c r="B77" s="99" t="s">
        <v>103</v>
      </c>
      <c r="C77" s="75">
        <v>27</v>
      </c>
      <c r="D77" s="75" t="s">
        <v>18</v>
      </c>
      <c r="E77" s="213"/>
      <c r="F77" s="214"/>
      <c r="G77" s="100">
        <f t="shared" si="6"/>
        <v>0</v>
      </c>
      <c r="H77" s="89">
        <f t="shared" si="7"/>
        <v>0</v>
      </c>
      <c r="I77" s="90">
        <f t="shared" si="7"/>
        <v>0</v>
      </c>
      <c r="J77" s="100">
        <f t="shared" si="8"/>
        <v>0</v>
      </c>
      <c r="K77" s="1"/>
    </row>
    <row r="78" spans="1:11" s="3" customFormat="1" ht="25.5" x14ac:dyDescent="0.25">
      <c r="A78" s="68" t="s">
        <v>1480</v>
      </c>
      <c r="B78" s="98" t="s">
        <v>104</v>
      </c>
      <c r="C78" s="70">
        <v>143.4</v>
      </c>
      <c r="D78" s="70" t="s">
        <v>18</v>
      </c>
      <c r="E78" s="211"/>
      <c r="F78" s="212"/>
      <c r="G78" s="72">
        <f t="shared" si="6"/>
        <v>0</v>
      </c>
      <c r="H78" s="71">
        <f t="shared" si="7"/>
        <v>0</v>
      </c>
      <c r="I78" s="86">
        <f t="shared" si="7"/>
        <v>0</v>
      </c>
      <c r="J78" s="72">
        <f t="shared" si="8"/>
        <v>0</v>
      </c>
      <c r="K78" s="1"/>
    </row>
    <row r="79" spans="1:11" ht="25.5" x14ac:dyDescent="0.25">
      <c r="A79" s="68" t="s">
        <v>1481</v>
      </c>
      <c r="B79" s="99" t="s">
        <v>105</v>
      </c>
      <c r="C79" s="75">
        <v>46.15</v>
      </c>
      <c r="D79" s="75" t="s">
        <v>18</v>
      </c>
      <c r="E79" s="211"/>
      <c r="F79" s="211"/>
      <c r="G79" s="100">
        <f t="shared" si="6"/>
        <v>0</v>
      </c>
      <c r="H79" s="71">
        <f t="shared" si="7"/>
        <v>0</v>
      </c>
      <c r="I79" s="71">
        <f t="shared" si="7"/>
        <v>0</v>
      </c>
      <c r="J79" s="100">
        <f t="shared" si="8"/>
        <v>0</v>
      </c>
    </row>
    <row r="80" spans="1:11" ht="38.25" x14ac:dyDescent="0.25">
      <c r="A80" s="68" t="s">
        <v>1482</v>
      </c>
      <c r="B80" s="99" t="s">
        <v>106</v>
      </c>
      <c r="C80" s="75">
        <v>5</v>
      </c>
      <c r="D80" s="75" t="s">
        <v>18</v>
      </c>
      <c r="E80" s="213"/>
      <c r="F80" s="214"/>
      <c r="G80" s="100">
        <f t="shared" si="6"/>
        <v>0</v>
      </c>
      <c r="H80" s="89">
        <f t="shared" si="7"/>
        <v>0</v>
      </c>
      <c r="I80" s="90">
        <f t="shared" si="7"/>
        <v>0</v>
      </c>
      <c r="J80" s="100">
        <f t="shared" si="8"/>
        <v>0</v>
      </c>
      <c r="K80" s="2"/>
    </row>
    <row r="81" spans="1:11" s="4" customFormat="1" ht="38.25" x14ac:dyDescent="0.25">
      <c r="A81" s="68" t="s">
        <v>1483</v>
      </c>
      <c r="B81" s="102" t="s">
        <v>107</v>
      </c>
      <c r="C81" s="103">
        <v>165.3</v>
      </c>
      <c r="D81" s="103" t="s">
        <v>18</v>
      </c>
      <c r="E81" s="211"/>
      <c r="F81" s="211"/>
      <c r="G81" s="76">
        <f t="shared" si="6"/>
        <v>0</v>
      </c>
      <c r="H81" s="71">
        <f t="shared" si="7"/>
        <v>0</v>
      </c>
      <c r="I81" s="71">
        <f t="shared" si="7"/>
        <v>0</v>
      </c>
      <c r="J81" s="76">
        <f t="shared" si="8"/>
        <v>0</v>
      </c>
      <c r="K81" s="3"/>
    </row>
    <row r="82" spans="1:11" s="4" customFormat="1" x14ac:dyDescent="0.25">
      <c r="A82" s="79" t="s">
        <v>54</v>
      </c>
      <c r="B82" s="80" t="s">
        <v>108</v>
      </c>
      <c r="C82" s="70"/>
      <c r="D82" s="81"/>
      <c r="E82" s="82"/>
      <c r="F82" s="82"/>
      <c r="G82" s="83">
        <f>SUBTOTAL(9,G64:G81)</f>
        <v>0</v>
      </c>
      <c r="H82" s="82"/>
      <c r="I82" s="82"/>
      <c r="J82" s="83">
        <f>SUBTOTAL(9,J64:J81)</f>
        <v>0</v>
      </c>
      <c r="K82" s="1"/>
    </row>
    <row r="83" spans="1:11" x14ac:dyDescent="0.25">
      <c r="A83" s="79" t="s">
        <v>23</v>
      </c>
      <c r="B83" s="84" t="s">
        <v>109</v>
      </c>
      <c r="C83" s="70"/>
      <c r="D83" s="81"/>
      <c r="E83" s="82"/>
      <c r="F83" s="82"/>
      <c r="G83" s="83"/>
      <c r="H83" s="82"/>
      <c r="I83" s="82"/>
      <c r="J83" s="83"/>
    </row>
    <row r="84" spans="1:11" s="5" customFormat="1" ht="38.25" x14ac:dyDescent="0.25">
      <c r="A84" s="104" t="s">
        <v>1196</v>
      </c>
      <c r="B84" s="105" t="s">
        <v>111</v>
      </c>
      <c r="C84" s="106">
        <v>251.45</v>
      </c>
      <c r="D84" s="106" t="s">
        <v>18</v>
      </c>
      <c r="E84" s="213"/>
      <c r="F84" s="214"/>
      <c r="G84" s="100">
        <f t="shared" ref="G84:G85" si="9">ROUND((F84+E84)*$C84,2)</f>
        <v>0</v>
      </c>
      <c r="H84" s="89">
        <f t="shared" ref="H84:I85" si="10">+E84*(1+$J$4)</f>
        <v>0</v>
      </c>
      <c r="I84" s="90">
        <f t="shared" si="10"/>
        <v>0</v>
      </c>
      <c r="J84" s="100">
        <f t="shared" ref="J84:J85" si="11">ROUND((I84+H84)*$C84,2)</f>
        <v>0</v>
      </c>
      <c r="K84" s="4"/>
    </row>
    <row r="85" spans="1:11" ht="38.25" x14ac:dyDescent="0.25">
      <c r="A85" s="104" t="s">
        <v>1198</v>
      </c>
      <c r="B85" s="105" t="s">
        <v>113</v>
      </c>
      <c r="C85" s="106">
        <v>5079.8</v>
      </c>
      <c r="D85" s="106" t="s">
        <v>18</v>
      </c>
      <c r="E85" s="213"/>
      <c r="F85" s="214"/>
      <c r="G85" s="100">
        <f t="shared" si="9"/>
        <v>0</v>
      </c>
      <c r="H85" s="89">
        <f t="shared" si="10"/>
        <v>0</v>
      </c>
      <c r="I85" s="90">
        <f t="shared" si="10"/>
        <v>0</v>
      </c>
      <c r="J85" s="100">
        <f t="shared" si="11"/>
        <v>0</v>
      </c>
      <c r="K85" s="4"/>
    </row>
    <row r="86" spans="1:11" s="5" customFormat="1" ht="38.25" x14ac:dyDescent="0.25">
      <c r="A86" s="104" t="s">
        <v>1200</v>
      </c>
      <c r="B86" s="107" t="s">
        <v>115</v>
      </c>
      <c r="C86" s="103"/>
      <c r="D86" s="103"/>
      <c r="E86" s="71"/>
      <c r="F86" s="71"/>
      <c r="G86" s="76"/>
      <c r="H86" s="71"/>
      <c r="I86" s="71"/>
      <c r="J86" s="76"/>
    </row>
    <row r="87" spans="1:11" ht="25.5" x14ac:dyDescent="0.25">
      <c r="A87" s="104" t="s">
        <v>2431</v>
      </c>
      <c r="B87" s="102" t="s">
        <v>117</v>
      </c>
      <c r="C87" s="103">
        <v>11300</v>
      </c>
      <c r="D87" s="103" t="s">
        <v>53</v>
      </c>
      <c r="E87" s="211"/>
      <c r="F87" s="211"/>
      <c r="G87" s="76">
        <f t="shared" ref="G87:G88" si="12">ROUND((F87+E87)*$C87,2)</f>
        <v>0</v>
      </c>
      <c r="H87" s="71">
        <f t="shared" ref="H87:I88" si="13">+E87*(1+$J$4)</f>
        <v>0</v>
      </c>
      <c r="I87" s="71">
        <f t="shared" si="13"/>
        <v>0</v>
      </c>
      <c r="J87" s="76">
        <f t="shared" ref="J87:J88" si="14">ROUND((I87+H87)*$C87,2)</f>
        <v>0</v>
      </c>
      <c r="K87" s="5"/>
    </row>
    <row r="88" spans="1:11" s="2" customFormat="1" ht="38.25" x14ac:dyDescent="0.25">
      <c r="A88" s="104" t="s">
        <v>2432</v>
      </c>
      <c r="B88" s="98" t="s">
        <v>118</v>
      </c>
      <c r="C88" s="70">
        <v>134</v>
      </c>
      <c r="D88" s="70" t="s">
        <v>28</v>
      </c>
      <c r="E88" s="211"/>
      <c r="F88" s="211"/>
      <c r="G88" s="72">
        <f t="shared" si="12"/>
        <v>0</v>
      </c>
      <c r="H88" s="71">
        <f t="shared" si="13"/>
        <v>0</v>
      </c>
      <c r="I88" s="71">
        <f t="shared" si="13"/>
        <v>0</v>
      </c>
      <c r="J88" s="72">
        <f t="shared" si="14"/>
        <v>0</v>
      </c>
      <c r="K88" s="1"/>
    </row>
    <row r="89" spans="1:11" s="2" customFormat="1" x14ac:dyDescent="0.25">
      <c r="A89" s="79" t="s">
        <v>54</v>
      </c>
      <c r="B89" s="80" t="s">
        <v>119</v>
      </c>
      <c r="C89" s="70"/>
      <c r="D89" s="81"/>
      <c r="E89" s="82"/>
      <c r="F89" s="82"/>
      <c r="G89" s="83">
        <f>SUBTOTAL(9,G84:G88)</f>
        <v>0</v>
      </c>
      <c r="H89" s="82"/>
      <c r="I89" s="82"/>
      <c r="J89" s="83">
        <f>SUBTOTAL(9,J84:J88)</f>
        <v>0</v>
      </c>
      <c r="K89" s="1"/>
    </row>
    <row r="90" spans="1:11" s="2" customFormat="1" x14ac:dyDescent="0.25">
      <c r="A90" s="79" t="s">
        <v>26</v>
      </c>
      <c r="B90" s="84" t="s">
        <v>120</v>
      </c>
      <c r="C90" s="70"/>
      <c r="D90" s="81"/>
      <c r="E90" s="82"/>
      <c r="F90" s="82"/>
      <c r="G90" s="83"/>
      <c r="H90" s="82"/>
      <c r="I90" s="82"/>
      <c r="J90" s="83"/>
      <c r="K90" s="1"/>
    </row>
    <row r="91" spans="1:11" ht="38.25" x14ac:dyDescent="0.25">
      <c r="A91" s="73" t="s">
        <v>1434</v>
      </c>
      <c r="B91" s="99" t="s">
        <v>122</v>
      </c>
      <c r="C91" s="75">
        <v>613.20000000000005</v>
      </c>
      <c r="D91" s="75" t="s">
        <v>18</v>
      </c>
      <c r="E91" s="213"/>
      <c r="F91" s="214"/>
      <c r="G91" s="100">
        <f t="shared" ref="G91:G95" si="15">ROUND((F91+E91)*$C91,2)</f>
        <v>0</v>
      </c>
      <c r="H91" s="89">
        <f t="shared" ref="H91:I95" si="16">+E91*(1+$J$4)</f>
        <v>0</v>
      </c>
      <c r="I91" s="90">
        <f t="shared" si="16"/>
        <v>0</v>
      </c>
      <c r="J91" s="100">
        <f t="shared" ref="J91:J95" si="17">ROUND((I91+H91)*$C91,2)</f>
        <v>0</v>
      </c>
      <c r="K91" s="2"/>
    </row>
    <row r="92" spans="1:11" ht="51" x14ac:dyDescent="0.25">
      <c r="A92" s="73" t="s">
        <v>1484</v>
      </c>
      <c r="B92" s="99" t="s">
        <v>124</v>
      </c>
      <c r="C92" s="75">
        <v>680.35</v>
      </c>
      <c r="D92" s="75" t="s">
        <v>18</v>
      </c>
      <c r="E92" s="213"/>
      <c r="F92" s="213"/>
      <c r="G92" s="100">
        <f t="shared" si="15"/>
        <v>0</v>
      </c>
      <c r="H92" s="89">
        <f t="shared" si="16"/>
        <v>0</v>
      </c>
      <c r="I92" s="90">
        <f t="shared" si="16"/>
        <v>0</v>
      </c>
      <c r="J92" s="100">
        <f t="shared" si="17"/>
        <v>0</v>
      </c>
      <c r="K92" s="2"/>
    </row>
    <row r="93" spans="1:11" s="5" customFormat="1" ht="38.25" x14ac:dyDescent="0.25">
      <c r="A93" s="73" t="s">
        <v>1485</v>
      </c>
      <c r="B93" s="210" t="s">
        <v>125</v>
      </c>
      <c r="C93" s="94">
        <v>251.45</v>
      </c>
      <c r="D93" s="94" t="s">
        <v>18</v>
      </c>
      <c r="E93" s="213"/>
      <c r="F93" s="215"/>
      <c r="G93" s="101">
        <f t="shared" si="15"/>
        <v>0</v>
      </c>
      <c r="H93" s="89">
        <f t="shared" si="16"/>
        <v>0</v>
      </c>
      <c r="I93" s="89">
        <f t="shared" si="16"/>
        <v>0</v>
      </c>
      <c r="J93" s="101">
        <f t="shared" si="17"/>
        <v>0</v>
      </c>
      <c r="K93" s="47"/>
    </row>
    <row r="94" spans="1:11" ht="25.5" x14ac:dyDescent="0.25">
      <c r="A94" s="73" t="s">
        <v>1486</v>
      </c>
      <c r="B94" s="99" t="s">
        <v>105</v>
      </c>
      <c r="C94" s="75">
        <v>1100</v>
      </c>
      <c r="D94" s="75" t="s">
        <v>18</v>
      </c>
      <c r="E94" s="211"/>
      <c r="F94" s="211"/>
      <c r="G94" s="100">
        <f t="shared" si="15"/>
        <v>0</v>
      </c>
      <c r="H94" s="71">
        <f t="shared" si="16"/>
        <v>0</v>
      </c>
      <c r="I94" s="71">
        <f t="shared" si="16"/>
        <v>0</v>
      </c>
      <c r="J94" s="100">
        <f t="shared" si="17"/>
        <v>0</v>
      </c>
    </row>
    <row r="95" spans="1:11" ht="38.25" x14ac:dyDescent="0.25">
      <c r="A95" s="73" t="s">
        <v>1487</v>
      </c>
      <c r="B95" s="99" t="s">
        <v>126</v>
      </c>
      <c r="C95" s="75">
        <v>215</v>
      </c>
      <c r="D95" s="75" t="s">
        <v>18</v>
      </c>
      <c r="E95" s="211"/>
      <c r="F95" s="211"/>
      <c r="G95" s="100">
        <f t="shared" si="15"/>
        <v>0</v>
      </c>
      <c r="H95" s="71">
        <f t="shared" si="16"/>
        <v>0</v>
      </c>
      <c r="I95" s="71">
        <f t="shared" si="16"/>
        <v>0</v>
      </c>
      <c r="J95" s="100">
        <f t="shared" si="17"/>
        <v>0</v>
      </c>
    </row>
    <row r="96" spans="1:11" s="4" customFormat="1" x14ac:dyDescent="0.25">
      <c r="A96" s="79" t="s">
        <v>54</v>
      </c>
      <c r="B96" s="80" t="s">
        <v>127</v>
      </c>
      <c r="C96" s="70"/>
      <c r="D96" s="81"/>
      <c r="E96" s="108"/>
      <c r="F96" s="108"/>
      <c r="G96" s="83">
        <f>SUBTOTAL(9,G91:G95)</f>
        <v>0</v>
      </c>
      <c r="H96" s="82"/>
      <c r="I96" s="82"/>
      <c r="J96" s="83">
        <f>SUBTOTAL(9,J91:J95)</f>
        <v>0</v>
      </c>
      <c r="K96" s="1"/>
    </row>
    <row r="97" spans="1:11" s="4" customFormat="1" x14ac:dyDescent="0.25">
      <c r="A97" s="79" t="s">
        <v>29</v>
      </c>
      <c r="B97" s="84" t="s">
        <v>128</v>
      </c>
      <c r="C97" s="70"/>
      <c r="D97" s="81"/>
      <c r="E97" s="108"/>
      <c r="F97" s="108"/>
      <c r="G97" s="83"/>
      <c r="H97" s="82"/>
      <c r="I97" s="82"/>
      <c r="J97" s="83"/>
      <c r="K97" s="1"/>
    </row>
    <row r="98" spans="1:11" s="6" customFormat="1" ht="76.5" x14ac:dyDescent="0.25">
      <c r="A98" s="109" t="s">
        <v>1488</v>
      </c>
      <c r="B98" s="110" t="s">
        <v>130</v>
      </c>
      <c r="C98" s="78"/>
      <c r="D98" s="78"/>
      <c r="E98" s="111"/>
      <c r="F98" s="111"/>
      <c r="G98" s="72"/>
      <c r="H98" s="112"/>
      <c r="I98" s="112"/>
      <c r="J98" s="72"/>
      <c r="K98" s="1"/>
    </row>
    <row r="99" spans="1:11" s="4" customFormat="1" ht="38.25" x14ac:dyDescent="0.25">
      <c r="A99" s="109" t="s">
        <v>2433</v>
      </c>
      <c r="B99" s="105" t="s">
        <v>132</v>
      </c>
      <c r="C99" s="106">
        <v>2</v>
      </c>
      <c r="D99" s="106" t="s">
        <v>25</v>
      </c>
      <c r="E99" s="211"/>
      <c r="F99" s="211"/>
      <c r="G99" s="100">
        <f t="shared" ref="G99:G100" si="18">ROUND((F99+E99)*$C99,2)</f>
        <v>0</v>
      </c>
      <c r="H99" s="71">
        <f t="shared" ref="H99:I100" si="19">+E99*(1+$J$4)</f>
        <v>0</v>
      </c>
      <c r="I99" s="71">
        <f t="shared" si="19"/>
        <v>0</v>
      </c>
      <c r="J99" s="100">
        <f t="shared" ref="J99:J100" si="20">ROUND((I99+H99)*$C99,2)</f>
        <v>0</v>
      </c>
    </row>
    <row r="100" spans="1:11" ht="51" x14ac:dyDescent="0.25">
      <c r="A100" s="109" t="s">
        <v>2434</v>
      </c>
      <c r="B100" s="105" t="s">
        <v>134</v>
      </c>
      <c r="C100" s="106">
        <v>16</v>
      </c>
      <c r="D100" s="106" t="s">
        <v>25</v>
      </c>
      <c r="E100" s="211"/>
      <c r="F100" s="211"/>
      <c r="G100" s="100">
        <f t="shared" si="18"/>
        <v>0</v>
      </c>
      <c r="H100" s="71">
        <f t="shared" si="19"/>
        <v>0</v>
      </c>
      <c r="I100" s="71">
        <f t="shared" si="19"/>
        <v>0</v>
      </c>
      <c r="J100" s="100">
        <f t="shared" si="20"/>
        <v>0</v>
      </c>
      <c r="K100" s="4"/>
    </row>
    <row r="101" spans="1:11" ht="76.5" x14ac:dyDescent="0.25">
      <c r="A101" s="109" t="s">
        <v>1489</v>
      </c>
      <c r="B101" s="113" t="s">
        <v>130</v>
      </c>
      <c r="C101" s="114"/>
      <c r="D101" s="114"/>
      <c r="E101" s="115"/>
      <c r="F101" s="115"/>
      <c r="G101" s="116"/>
      <c r="H101" s="117"/>
      <c r="I101" s="117"/>
      <c r="J101" s="116"/>
      <c r="K101" s="6"/>
    </row>
    <row r="102" spans="1:11" ht="51" x14ac:dyDescent="0.25">
      <c r="A102" s="109" t="s">
        <v>2435</v>
      </c>
      <c r="B102" s="99" t="s">
        <v>137</v>
      </c>
      <c r="C102" s="75">
        <v>2</v>
      </c>
      <c r="D102" s="75" t="s">
        <v>25</v>
      </c>
      <c r="E102" s="211"/>
      <c r="F102" s="211"/>
      <c r="G102" s="100">
        <f t="shared" ref="G102:G105" si="21">ROUND((F102+E102)*$C102,2)</f>
        <v>0</v>
      </c>
      <c r="H102" s="71">
        <f t="shared" ref="H102:I105" si="22">+E102*(1+$J$4)</f>
        <v>0</v>
      </c>
      <c r="I102" s="71">
        <f t="shared" si="22"/>
        <v>0</v>
      </c>
      <c r="J102" s="100">
        <f t="shared" ref="J102:J105" si="23">ROUND((I102+H102)*$C102,2)</f>
        <v>0</v>
      </c>
      <c r="K102" s="4"/>
    </row>
    <row r="103" spans="1:11" ht="63.75" x14ac:dyDescent="0.25">
      <c r="A103" s="109" t="s">
        <v>2436</v>
      </c>
      <c r="B103" s="99" t="s">
        <v>139</v>
      </c>
      <c r="C103" s="75">
        <v>2</v>
      </c>
      <c r="D103" s="75" t="s">
        <v>25</v>
      </c>
      <c r="E103" s="211"/>
      <c r="F103" s="211"/>
      <c r="G103" s="100">
        <f t="shared" si="21"/>
        <v>0</v>
      </c>
      <c r="H103" s="71">
        <f t="shared" si="22"/>
        <v>0</v>
      </c>
      <c r="I103" s="71">
        <f t="shared" si="22"/>
        <v>0</v>
      </c>
      <c r="J103" s="100">
        <f t="shared" si="23"/>
        <v>0</v>
      </c>
    </row>
    <row r="104" spans="1:11" ht="63.75" x14ac:dyDescent="0.25">
      <c r="A104" s="109" t="s">
        <v>2437</v>
      </c>
      <c r="B104" s="99" t="s">
        <v>140</v>
      </c>
      <c r="C104" s="75">
        <v>1</v>
      </c>
      <c r="D104" s="75" t="s">
        <v>25</v>
      </c>
      <c r="E104" s="211"/>
      <c r="F104" s="211"/>
      <c r="G104" s="100">
        <f t="shared" si="21"/>
        <v>0</v>
      </c>
      <c r="H104" s="71">
        <f t="shared" si="22"/>
        <v>0</v>
      </c>
      <c r="I104" s="71">
        <f t="shared" si="22"/>
        <v>0</v>
      </c>
      <c r="J104" s="100">
        <f t="shared" si="23"/>
        <v>0</v>
      </c>
    </row>
    <row r="105" spans="1:11" ht="38.25" x14ac:dyDescent="0.25">
      <c r="A105" s="109" t="s">
        <v>2438</v>
      </c>
      <c r="B105" s="99" t="s">
        <v>141</v>
      </c>
      <c r="C105" s="75">
        <v>1</v>
      </c>
      <c r="D105" s="75" t="s">
        <v>25</v>
      </c>
      <c r="E105" s="211"/>
      <c r="F105" s="211"/>
      <c r="G105" s="100">
        <f t="shared" si="21"/>
        <v>0</v>
      </c>
      <c r="H105" s="71">
        <f t="shared" si="22"/>
        <v>0</v>
      </c>
      <c r="I105" s="71">
        <f t="shared" si="22"/>
        <v>0</v>
      </c>
      <c r="J105" s="100">
        <f t="shared" si="23"/>
        <v>0</v>
      </c>
    </row>
    <row r="106" spans="1:11" ht="63.75" x14ac:dyDescent="0.25">
      <c r="A106" s="109" t="s">
        <v>1490</v>
      </c>
      <c r="B106" s="110" t="s">
        <v>142</v>
      </c>
      <c r="C106" s="78"/>
      <c r="D106" s="78"/>
      <c r="E106" s="111"/>
      <c r="F106" s="111"/>
      <c r="G106" s="72"/>
      <c r="H106" s="112"/>
      <c r="I106" s="112"/>
      <c r="J106" s="72"/>
    </row>
    <row r="107" spans="1:11" s="4" customFormat="1" ht="51" x14ac:dyDescent="0.25">
      <c r="A107" s="68" t="s">
        <v>2439</v>
      </c>
      <c r="B107" s="98" t="s">
        <v>144</v>
      </c>
      <c r="C107" s="70">
        <v>4</v>
      </c>
      <c r="D107" s="70" t="s">
        <v>25</v>
      </c>
      <c r="E107" s="211"/>
      <c r="F107" s="211"/>
      <c r="G107" s="72">
        <f t="shared" ref="G107:G108" si="24">ROUND((F107+E107)*$C107,2)</f>
        <v>0</v>
      </c>
      <c r="H107" s="71">
        <f t="shared" ref="H107:I108" si="25">+E107*(1+$J$4)</f>
        <v>0</v>
      </c>
      <c r="I107" s="71">
        <f t="shared" si="25"/>
        <v>0</v>
      </c>
      <c r="J107" s="72">
        <f t="shared" ref="J107:J108" si="26">ROUND((I107+H107)*$C107,2)</f>
        <v>0</v>
      </c>
      <c r="K107" s="1"/>
    </row>
    <row r="108" spans="1:11" s="4" customFormat="1" ht="63.75" x14ac:dyDescent="0.25">
      <c r="A108" s="68" t="s">
        <v>2440</v>
      </c>
      <c r="B108" s="77" t="s">
        <v>146</v>
      </c>
      <c r="C108" s="78">
        <v>8</v>
      </c>
      <c r="D108" s="78" t="s">
        <v>25</v>
      </c>
      <c r="E108" s="211"/>
      <c r="F108" s="211"/>
      <c r="G108" s="72">
        <f t="shared" si="24"/>
        <v>0</v>
      </c>
      <c r="H108" s="71">
        <f t="shared" si="25"/>
        <v>0</v>
      </c>
      <c r="I108" s="71">
        <f t="shared" si="25"/>
        <v>0</v>
      </c>
      <c r="J108" s="72">
        <f t="shared" si="26"/>
        <v>0</v>
      </c>
      <c r="K108" s="1"/>
    </row>
    <row r="109" spans="1:11" ht="51" x14ac:dyDescent="0.25">
      <c r="A109" s="109" t="s">
        <v>1491</v>
      </c>
      <c r="B109" s="118" t="s">
        <v>148</v>
      </c>
      <c r="C109" s="119"/>
      <c r="D109" s="119"/>
      <c r="E109" s="120"/>
      <c r="F109" s="120"/>
      <c r="G109" s="72"/>
      <c r="H109" s="121"/>
      <c r="I109" s="121"/>
      <c r="J109" s="72"/>
    </row>
    <row r="110" spans="1:11" s="2" customFormat="1" ht="38.25" x14ac:dyDescent="0.25">
      <c r="A110" s="109" t="s">
        <v>2441</v>
      </c>
      <c r="B110" s="105" t="s">
        <v>150</v>
      </c>
      <c r="C110" s="106">
        <v>3</v>
      </c>
      <c r="D110" s="106" t="s">
        <v>25</v>
      </c>
      <c r="E110" s="211"/>
      <c r="F110" s="211"/>
      <c r="G110" s="100">
        <f t="shared" ref="G110:G117" si="27">ROUND((F110+E110)*$C110,2)</f>
        <v>0</v>
      </c>
      <c r="H110" s="71">
        <f t="shared" ref="H110:I117" si="28">+E110*(1+$J$4)</f>
        <v>0</v>
      </c>
      <c r="I110" s="71">
        <f t="shared" si="28"/>
        <v>0</v>
      </c>
      <c r="J110" s="100">
        <f t="shared" ref="J110:J117" si="29">ROUND((I110+H110)*$C110,2)</f>
        <v>0</v>
      </c>
      <c r="K110" s="4"/>
    </row>
    <row r="111" spans="1:11" s="2" customFormat="1" ht="38.25" x14ac:dyDescent="0.25">
      <c r="A111" s="109" t="s">
        <v>2442</v>
      </c>
      <c r="B111" s="105" t="s">
        <v>152</v>
      </c>
      <c r="C111" s="106">
        <v>1</v>
      </c>
      <c r="D111" s="106" t="s">
        <v>25</v>
      </c>
      <c r="E111" s="211"/>
      <c r="F111" s="211"/>
      <c r="G111" s="100">
        <f t="shared" si="27"/>
        <v>0</v>
      </c>
      <c r="H111" s="71">
        <f t="shared" si="28"/>
        <v>0</v>
      </c>
      <c r="I111" s="71">
        <f t="shared" si="28"/>
        <v>0</v>
      </c>
      <c r="J111" s="100">
        <f t="shared" si="29"/>
        <v>0</v>
      </c>
      <c r="K111" s="4"/>
    </row>
    <row r="112" spans="1:11" s="2" customFormat="1" ht="51" x14ac:dyDescent="0.25">
      <c r="A112" s="109" t="s">
        <v>2443</v>
      </c>
      <c r="B112" s="98" t="s">
        <v>153</v>
      </c>
      <c r="C112" s="70">
        <v>4</v>
      </c>
      <c r="D112" s="70" t="s">
        <v>25</v>
      </c>
      <c r="E112" s="211"/>
      <c r="F112" s="211"/>
      <c r="G112" s="72">
        <f t="shared" si="27"/>
        <v>0</v>
      </c>
      <c r="H112" s="71">
        <f t="shared" si="28"/>
        <v>0</v>
      </c>
      <c r="I112" s="71">
        <f t="shared" si="28"/>
        <v>0</v>
      </c>
      <c r="J112" s="72">
        <f t="shared" si="29"/>
        <v>0</v>
      </c>
      <c r="K112" s="1"/>
    </row>
    <row r="113" spans="1:11" ht="51" x14ac:dyDescent="0.25">
      <c r="A113" s="109" t="s">
        <v>2444</v>
      </c>
      <c r="B113" s="99" t="s">
        <v>154</v>
      </c>
      <c r="C113" s="75">
        <v>7</v>
      </c>
      <c r="D113" s="75" t="s">
        <v>25</v>
      </c>
      <c r="E113" s="211"/>
      <c r="F113" s="211"/>
      <c r="G113" s="100">
        <f t="shared" si="27"/>
        <v>0</v>
      </c>
      <c r="H113" s="71">
        <f t="shared" si="28"/>
        <v>0</v>
      </c>
      <c r="I113" s="71">
        <f t="shared" si="28"/>
        <v>0</v>
      </c>
      <c r="J113" s="100">
        <f t="shared" si="29"/>
        <v>0</v>
      </c>
      <c r="K113" s="2"/>
    </row>
    <row r="114" spans="1:11" ht="51" x14ac:dyDescent="0.25">
      <c r="A114" s="109" t="s">
        <v>2445</v>
      </c>
      <c r="B114" s="99" t="s">
        <v>155</v>
      </c>
      <c r="C114" s="75">
        <v>2</v>
      </c>
      <c r="D114" s="75" t="s">
        <v>25</v>
      </c>
      <c r="E114" s="211"/>
      <c r="F114" s="211"/>
      <c r="G114" s="100">
        <f t="shared" si="27"/>
        <v>0</v>
      </c>
      <c r="H114" s="71">
        <f t="shared" si="28"/>
        <v>0</v>
      </c>
      <c r="I114" s="71">
        <f t="shared" si="28"/>
        <v>0</v>
      </c>
      <c r="J114" s="100">
        <f t="shared" si="29"/>
        <v>0</v>
      </c>
      <c r="K114" s="2"/>
    </row>
    <row r="115" spans="1:11" ht="51" x14ac:dyDescent="0.25">
      <c r="A115" s="109" t="s">
        <v>2446</v>
      </c>
      <c r="B115" s="99" t="s">
        <v>156</v>
      </c>
      <c r="C115" s="75">
        <v>1</v>
      </c>
      <c r="D115" s="75" t="s">
        <v>25</v>
      </c>
      <c r="E115" s="211"/>
      <c r="F115" s="211"/>
      <c r="G115" s="100">
        <f t="shared" si="27"/>
        <v>0</v>
      </c>
      <c r="H115" s="71">
        <f t="shared" si="28"/>
        <v>0</v>
      </c>
      <c r="I115" s="71">
        <f t="shared" si="28"/>
        <v>0</v>
      </c>
      <c r="J115" s="100">
        <f t="shared" si="29"/>
        <v>0</v>
      </c>
      <c r="K115" s="2"/>
    </row>
    <row r="116" spans="1:11" s="47" customFormat="1" ht="63.75" x14ac:dyDescent="0.25">
      <c r="A116" s="85" t="s">
        <v>2447</v>
      </c>
      <c r="B116" s="102" t="s">
        <v>157</v>
      </c>
      <c r="C116" s="103">
        <v>1</v>
      </c>
      <c r="D116" s="103" t="s">
        <v>25</v>
      </c>
      <c r="E116" s="211"/>
      <c r="F116" s="211"/>
      <c r="G116" s="76">
        <f t="shared" si="27"/>
        <v>0</v>
      </c>
      <c r="H116" s="71">
        <f t="shared" si="28"/>
        <v>0</v>
      </c>
      <c r="I116" s="71">
        <f t="shared" si="28"/>
        <v>0</v>
      </c>
      <c r="J116" s="76">
        <f t="shared" si="29"/>
        <v>0</v>
      </c>
      <c r="K116" s="5"/>
    </row>
    <row r="117" spans="1:11" s="2" customFormat="1" ht="63.75" x14ac:dyDescent="0.25">
      <c r="A117" s="109" t="s">
        <v>2448</v>
      </c>
      <c r="B117" s="98" t="s">
        <v>158</v>
      </c>
      <c r="C117" s="70">
        <v>1</v>
      </c>
      <c r="D117" s="70" t="s">
        <v>25</v>
      </c>
      <c r="E117" s="211"/>
      <c r="F117" s="211"/>
      <c r="G117" s="72">
        <f t="shared" si="27"/>
        <v>0</v>
      </c>
      <c r="H117" s="71">
        <f t="shared" si="28"/>
        <v>0</v>
      </c>
      <c r="I117" s="71">
        <f t="shared" si="28"/>
        <v>0</v>
      </c>
      <c r="J117" s="72">
        <f t="shared" si="29"/>
        <v>0</v>
      </c>
      <c r="K117" s="1"/>
    </row>
    <row r="118" spans="1:11" s="2" customFormat="1" ht="51" x14ac:dyDescent="0.25">
      <c r="A118" s="109" t="s">
        <v>1492</v>
      </c>
      <c r="B118" s="122" t="s">
        <v>160</v>
      </c>
      <c r="C118" s="70"/>
      <c r="D118" s="70"/>
      <c r="E118" s="71"/>
      <c r="F118" s="71"/>
      <c r="G118" s="72"/>
      <c r="H118" s="86"/>
      <c r="I118" s="86"/>
      <c r="J118" s="72"/>
      <c r="K118" s="1"/>
    </row>
    <row r="119" spans="1:11" s="2" customFormat="1" ht="51" x14ac:dyDescent="0.25">
      <c r="A119" s="109" t="s">
        <v>2449</v>
      </c>
      <c r="B119" s="99" t="s">
        <v>162</v>
      </c>
      <c r="C119" s="75">
        <v>2</v>
      </c>
      <c r="D119" s="75" t="s">
        <v>25</v>
      </c>
      <c r="E119" s="211"/>
      <c r="F119" s="211"/>
      <c r="G119" s="100">
        <f t="shared" ref="G119:G136" si="30">ROUND((F119+E119)*$C119,2)</f>
        <v>0</v>
      </c>
      <c r="H119" s="71">
        <f t="shared" ref="H119:I136" si="31">+E119*(1+$J$4)</f>
        <v>0</v>
      </c>
      <c r="I119" s="71">
        <f t="shared" si="31"/>
        <v>0</v>
      </c>
      <c r="J119" s="100">
        <f t="shared" ref="J119:J136" si="32">ROUND((I119+H119)*$C119,2)</f>
        <v>0</v>
      </c>
    </row>
    <row r="120" spans="1:11" s="2" customFormat="1" ht="25.5" x14ac:dyDescent="0.25">
      <c r="A120" s="109" t="s">
        <v>2450</v>
      </c>
      <c r="B120" s="99" t="s">
        <v>163</v>
      </c>
      <c r="C120" s="75">
        <v>1</v>
      </c>
      <c r="D120" s="75" t="s">
        <v>25</v>
      </c>
      <c r="E120" s="211"/>
      <c r="F120" s="211"/>
      <c r="G120" s="100">
        <f t="shared" si="30"/>
        <v>0</v>
      </c>
      <c r="H120" s="71">
        <f t="shared" si="31"/>
        <v>0</v>
      </c>
      <c r="I120" s="71">
        <f t="shared" si="31"/>
        <v>0</v>
      </c>
      <c r="J120" s="100">
        <f t="shared" si="32"/>
        <v>0</v>
      </c>
    </row>
    <row r="121" spans="1:11" s="2" customFormat="1" ht="51" x14ac:dyDescent="0.25">
      <c r="A121" s="109" t="s">
        <v>2451</v>
      </c>
      <c r="B121" s="99" t="s">
        <v>164</v>
      </c>
      <c r="C121" s="75">
        <v>7</v>
      </c>
      <c r="D121" s="75" t="s">
        <v>25</v>
      </c>
      <c r="E121" s="211"/>
      <c r="F121" s="211"/>
      <c r="G121" s="100">
        <f t="shared" si="30"/>
        <v>0</v>
      </c>
      <c r="H121" s="71">
        <f t="shared" si="31"/>
        <v>0</v>
      </c>
      <c r="I121" s="71">
        <f t="shared" si="31"/>
        <v>0</v>
      </c>
      <c r="J121" s="100">
        <f t="shared" si="32"/>
        <v>0</v>
      </c>
    </row>
    <row r="122" spans="1:11" s="2" customFormat="1" ht="25.5" x14ac:dyDescent="0.25">
      <c r="A122" s="109" t="s">
        <v>2452</v>
      </c>
      <c r="B122" s="99" t="s">
        <v>165</v>
      </c>
      <c r="C122" s="75">
        <v>5</v>
      </c>
      <c r="D122" s="75" t="s">
        <v>25</v>
      </c>
      <c r="E122" s="211"/>
      <c r="F122" s="211"/>
      <c r="G122" s="100">
        <f t="shared" si="30"/>
        <v>0</v>
      </c>
      <c r="H122" s="71">
        <f t="shared" si="31"/>
        <v>0</v>
      </c>
      <c r="I122" s="71">
        <f t="shared" si="31"/>
        <v>0</v>
      </c>
      <c r="J122" s="100">
        <f t="shared" si="32"/>
        <v>0</v>
      </c>
    </row>
    <row r="123" spans="1:11" ht="25.5" x14ac:dyDescent="0.25">
      <c r="A123" s="109" t="s">
        <v>2453</v>
      </c>
      <c r="B123" s="99" t="s">
        <v>166</v>
      </c>
      <c r="C123" s="75">
        <v>3</v>
      </c>
      <c r="D123" s="75" t="s">
        <v>25</v>
      </c>
      <c r="E123" s="211"/>
      <c r="F123" s="211"/>
      <c r="G123" s="100">
        <f t="shared" si="30"/>
        <v>0</v>
      </c>
      <c r="H123" s="71">
        <f t="shared" si="31"/>
        <v>0</v>
      </c>
      <c r="I123" s="71">
        <f t="shared" si="31"/>
        <v>0</v>
      </c>
      <c r="J123" s="100">
        <f t="shared" si="32"/>
        <v>0</v>
      </c>
      <c r="K123" s="2"/>
    </row>
    <row r="124" spans="1:11" ht="38.25" x14ac:dyDescent="0.25">
      <c r="A124" s="109" t="s">
        <v>2454</v>
      </c>
      <c r="B124" s="99" t="s">
        <v>167</v>
      </c>
      <c r="C124" s="75">
        <v>4</v>
      </c>
      <c r="D124" s="75" t="s">
        <v>25</v>
      </c>
      <c r="E124" s="211"/>
      <c r="F124" s="211"/>
      <c r="G124" s="100">
        <f t="shared" si="30"/>
        <v>0</v>
      </c>
      <c r="H124" s="71">
        <f t="shared" si="31"/>
        <v>0</v>
      </c>
      <c r="I124" s="71">
        <f t="shared" si="31"/>
        <v>0</v>
      </c>
      <c r="J124" s="100">
        <f t="shared" si="32"/>
        <v>0</v>
      </c>
      <c r="K124" s="2"/>
    </row>
    <row r="125" spans="1:11" x14ac:dyDescent="0.25">
      <c r="A125" s="109" t="s">
        <v>2455</v>
      </c>
      <c r="B125" s="99" t="s">
        <v>168</v>
      </c>
      <c r="C125" s="75">
        <v>43</v>
      </c>
      <c r="D125" s="75" t="s">
        <v>18</v>
      </c>
      <c r="E125" s="211"/>
      <c r="F125" s="211"/>
      <c r="G125" s="100">
        <f t="shared" si="30"/>
        <v>0</v>
      </c>
      <c r="H125" s="71">
        <f t="shared" si="31"/>
        <v>0</v>
      </c>
      <c r="I125" s="71">
        <f t="shared" si="31"/>
        <v>0</v>
      </c>
      <c r="J125" s="100">
        <f t="shared" si="32"/>
        <v>0</v>
      </c>
      <c r="K125" s="2"/>
    </row>
    <row r="126" spans="1:11" ht="25.5" x14ac:dyDescent="0.25">
      <c r="A126" s="109" t="s">
        <v>1493</v>
      </c>
      <c r="B126" s="98" t="s">
        <v>170</v>
      </c>
      <c r="C126" s="70">
        <v>1</v>
      </c>
      <c r="D126" s="70" t="s">
        <v>25</v>
      </c>
      <c r="E126" s="211"/>
      <c r="F126" s="211"/>
      <c r="G126" s="72">
        <f t="shared" si="30"/>
        <v>0</v>
      </c>
      <c r="H126" s="71">
        <f t="shared" si="31"/>
        <v>0</v>
      </c>
      <c r="I126" s="71">
        <f t="shared" si="31"/>
        <v>0</v>
      </c>
      <c r="J126" s="72">
        <f t="shared" si="32"/>
        <v>0</v>
      </c>
    </row>
    <row r="127" spans="1:11" ht="38.25" x14ac:dyDescent="0.25">
      <c r="A127" s="109" t="s">
        <v>1494</v>
      </c>
      <c r="B127" s="98" t="s">
        <v>172</v>
      </c>
      <c r="C127" s="70">
        <v>1</v>
      </c>
      <c r="D127" s="70" t="s">
        <v>25</v>
      </c>
      <c r="E127" s="211"/>
      <c r="F127" s="211"/>
      <c r="G127" s="72">
        <f t="shared" si="30"/>
        <v>0</v>
      </c>
      <c r="H127" s="71">
        <f t="shared" si="31"/>
        <v>0</v>
      </c>
      <c r="I127" s="71">
        <f t="shared" si="31"/>
        <v>0</v>
      </c>
      <c r="J127" s="72">
        <f t="shared" si="32"/>
        <v>0</v>
      </c>
    </row>
    <row r="128" spans="1:11" ht="63.75" x14ac:dyDescent="0.25">
      <c r="A128" s="109" t="s">
        <v>1495</v>
      </c>
      <c r="B128" s="98" t="s">
        <v>174</v>
      </c>
      <c r="C128" s="70">
        <v>1</v>
      </c>
      <c r="D128" s="70" t="s">
        <v>25</v>
      </c>
      <c r="E128" s="211"/>
      <c r="F128" s="211"/>
      <c r="G128" s="72">
        <f t="shared" si="30"/>
        <v>0</v>
      </c>
      <c r="H128" s="71">
        <f t="shared" si="31"/>
        <v>0</v>
      </c>
      <c r="I128" s="71">
        <f t="shared" si="31"/>
        <v>0</v>
      </c>
      <c r="J128" s="72">
        <f t="shared" si="32"/>
        <v>0</v>
      </c>
    </row>
    <row r="129" spans="1:11" ht="38.25" x14ac:dyDescent="0.25">
      <c r="A129" s="109" t="s">
        <v>1496</v>
      </c>
      <c r="B129" s="98" t="s">
        <v>176</v>
      </c>
      <c r="C129" s="70">
        <v>2</v>
      </c>
      <c r="D129" s="70" t="s">
        <v>25</v>
      </c>
      <c r="E129" s="211"/>
      <c r="F129" s="211"/>
      <c r="G129" s="72">
        <f t="shared" si="30"/>
        <v>0</v>
      </c>
      <c r="H129" s="71">
        <f t="shared" si="31"/>
        <v>0</v>
      </c>
      <c r="I129" s="71">
        <f t="shared" si="31"/>
        <v>0</v>
      </c>
      <c r="J129" s="72">
        <f t="shared" si="32"/>
        <v>0</v>
      </c>
    </row>
    <row r="130" spans="1:11" ht="114.75" x14ac:dyDescent="0.25">
      <c r="A130" s="109" t="s">
        <v>1497</v>
      </c>
      <c r="B130" s="98" t="s">
        <v>177</v>
      </c>
      <c r="C130" s="70">
        <v>1</v>
      </c>
      <c r="D130" s="70" t="s">
        <v>25</v>
      </c>
      <c r="E130" s="211"/>
      <c r="F130" s="211"/>
      <c r="G130" s="72">
        <f t="shared" si="30"/>
        <v>0</v>
      </c>
      <c r="H130" s="71">
        <f t="shared" si="31"/>
        <v>0</v>
      </c>
      <c r="I130" s="71">
        <f t="shared" si="31"/>
        <v>0</v>
      </c>
      <c r="J130" s="72">
        <f t="shared" si="32"/>
        <v>0</v>
      </c>
    </row>
    <row r="131" spans="1:11" ht="25.5" x14ac:dyDescent="0.25">
      <c r="A131" s="109" t="s">
        <v>1498</v>
      </c>
      <c r="B131" s="98" t="s">
        <v>178</v>
      </c>
      <c r="C131" s="70">
        <v>5</v>
      </c>
      <c r="D131" s="70" t="s">
        <v>25</v>
      </c>
      <c r="E131" s="211"/>
      <c r="F131" s="211"/>
      <c r="G131" s="72">
        <f t="shared" si="30"/>
        <v>0</v>
      </c>
      <c r="H131" s="71">
        <f t="shared" si="31"/>
        <v>0</v>
      </c>
      <c r="I131" s="71">
        <f t="shared" si="31"/>
        <v>0</v>
      </c>
      <c r="J131" s="72">
        <f t="shared" si="32"/>
        <v>0</v>
      </c>
    </row>
    <row r="132" spans="1:11" ht="25.5" x14ac:dyDescent="0.25">
      <c r="A132" s="109" t="s">
        <v>1499</v>
      </c>
      <c r="B132" s="98" t="s">
        <v>179</v>
      </c>
      <c r="C132" s="70">
        <v>4</v>
      </c>
      <c r="D132" s="70" t="s">
        <v>25</v>
      </c>
      <c r="E132" s="211"/>
      <c r="F132" s="211"/>
      <c r="G132" s="72">
        <f t="shared" si="30"/>
        <v>0</v>
      </c>
      <c r="H132" s="71">
        <f t="shared" si="31"/>
        <v>0</v>
      </c>
      <c r="I132" s="71">
        <f t="shared" si="31"/>
        <v>0</v>
      </c>
      <c r="J132" s="72">
        <f t="shared" si="32"/>
        <v>0</v>
      </c>
    </row>
    <row r="133" spans="1:11" ht="25.5" x14ac:dyDescent="0.25">
      <c r="A133" s="109" t="s">
        <v>1500</v>
      </c>
      <c r="B133" s="98" t="s">
        <v>180</v>
      </c>
      <c r="C133" s="70">
        <v>1</v>
      </c>
      <c r="D133" s="70" t="s">
        <v>25</v>
      </c>
      <c r="E133" s="211"/>
      <c r="F133" s="211"/>
      <c r="G133" s="72">
        <f t="shared" si="30"/>
        <v>0</v>
      </c>
      <c r="H133" s="71">
        <f t="shared" si="31"/>
        <v>0</v>
      </c>
      <c r="I133" s="71">
        <f t="shared" si="31"/>
        <v>0</v>
      </c>
      <c r="J133" s="72">
        <f t="shared" si="32"/>
        <v>0</v>
      </c>
    </row>
    <row r="134" spans="1:11" ht="25.5" x14ac:dyDescent="0.25">
      <c r="A134" s="109" t="s">
        <v>1501</v>
      </c>
      <c r="B134" s="98" t="s">
        <v>181</v>
      </c>
      <c r="C134" s="70">
        <v>2</v>
      </c>
      <c r="D134" s="70" t="s">
        <v>25</v>
      </c>
      <c r="E134" s="211"/>
      <c r="F134" s="211"/>
      <c r="G134" s="72">
        <f t="shared" si="30"/>
        <v>0</v>
      </c>
      <c r="H134" s="71">
        <f t="shared" si="31"/>
        <v>0</v>
      </c>
      <c r="I134" s="71">
        <f t="shared" si="31"/>
        <v>0</v>
      </c>
      <c r="J134" s="72">
        <f t="shared" si="32"/>
        <v>0</v>
      </c>
    </row>
    <row r="135" spans="1:11" s="5" customFormat="1" x14ac:dyDescent="0.25">
      <c r="A135" s="109" t="s">
        <v>1502</v>
      </c>
      <c r="B135" s="98" t="s">
        <v>182</v>
      </c>
      <c r="C135" s="70">
        <v>5</v>
      </c>
      <c r="D135" s="70" t="s">
        <v>25</v>
      </c>
      <c r="E135" s="211"/>
      <c r="F135" s="211"/>
      <c r="G135" s="72">
        <f t="shared" si="30"/>
        <v>0</v>
      </c>
      <c r="H135" s="71">
        <f t="shared" si="31"/>
        <v>0</v>
      </c>
      <c r="I135" s="71">
        <f t="shared" si="31"/>
        <v>0</v>
      </c>
      <c r="J135" s="72">
        <f t="shared" si="32"/>
        <v>0</v>
      </c>
      <c r="K135" s="1"/>
    </row>
    <row r="136" spans="1:11" s="48" customFormat="1" ht="63.75" x14ac:dyDescent="0.25">
      <c r="A136" s="85" t="s">
        <v>1503</v>
      </c>
      <c r="B136" s="102" t="s">
        <v>183</v>
      </c>
      <c r="C136" s="103">
        <v>1</v>
      </c>
      <c r="D136" s="103" t="s">
        <v>25</v>
      </c>
      <c r="E136" s="211"/>
      <c r="F136" s="211"/>
      <c r="G136" s="76">
        <f t="shared" si="30"/>
        <v>0</v>
      </c>
      <c r="H136" s="71">
        <f t="shared" si="31"/>
        <v>0</v>
      </c>
      <c r="I136" s="71">
        <f t="shared" si="31"/>
        <v>0</v>
      </c>
      <c r="J136" s="76">
        <f t="shared" si="32"/>
        <v>0</v>
      </c>
      <c r="K136" s="5"/>
    </row>
    <row r="137" spans="1:11" x14ac:dyDescent="0.25">
      <c r="A137" s="79" t="s">
        <v>54</v>
      </c>
      <c r="B137" s="80" t="s">
        <v>184</v>
      </c>
      <c r="C137" s="70"/>
      <c r="D137" s="81"/>
      <c r="E137" s="108"/>
      <c r="F137" s="108"/>
      <c r="G137" s="83">
        <f>SUBTOTAL(9,G98:G136)</f>
        <v>0</v>
      </c>
      <c r="H137" s="82"/>
      <c r="I137" s="82"/>
      <c r="J137" s="83">
        <f>SUBTOTAL(9,J98:J136)</f>
        <v>0</v>
      </c>
    </row>
    <row r="138" spans="1:11" s="2" customFormat="1" x14ac:dyDescent="0.25">
      <c r="A138" s="68" t="s">
        <v>31</v>
      </c>
      <c r="B138" s="123" t="s">
        <v>185</v>
      </c>
      <c r="C138" s="103"/>
      <c r="D138" s="124"/>
      <c r="E138" s="108"/>
      <c r="F138" s="108"/>
      <c r="G138" s="125"/>
      <c r="H138" s="108"/>
      <c r="I138" s="108"/>
      <c r="J138" s="125"/>
      <c r="K138" s="5"/>
    </row>
    <row r="139" spans="1:11" s="2" customFormat="1" ht="38.25" x14ac:dyDescent="0.25">
      <c r="A139" s="104" t="s">
        <v>1504</v>
      </c>
      <c r="B139" s="105" t="s">
        <v>187</v>
      </c>
      <c r="C139" s="106">
        <v>2735.7</v>
      </c>
      <c r="D139" s="106" t="s">
        <v>18</v>
      </c>
      <c r="E139" s="213"/>
      <c r="F139" s="213"/>
      <c r="G139" s="100">
        <f t="shared" ref="G139:G143" si="33">ROUND((F139+E139)*$C139,2)</f>
        <v>0</v>
      </c>
      <c r="H139" s="89">
        <f t="shared" ref="H139:I143" si="34">+E139*(1+$J$4)</f>
        <v>0</v>
      </c>
      <c r="I139" s="90">
        <f t="shared" si="34"/>
        <v>0</v>
      </c>
      <c r="J139" s="100">
        <f t="shared" ref="J139:J143" si="35">ROUND((I139+H139)*$C139,2)</f>
        <v>0</v>
      </c>
      <c r="K139" s="4"/>
    </row>
    <row r="140" spans="1:11" s="2" customFormat="1" ht="38.25" x14ac:dyDescent="0.25">
      <c r="A140" s="104" t="s">
        <v>1505</v>
      </c>
      <c r="B140" s="98" t="s">
        <v>189</v>
      </c>
      <c r="C140" s="70">
        <v>360</v>
      </c>
      <c r="D140" s="70" t="s">
        <v>18</v>
      </c>
      <c r="E140" s="211"/>
      <c r="F140" s="211"/>
      <c r="G140" s="72">
        <f t="shared" si="33"/>
        <v>0</v>
      </c>
      <c r="H140" s="71">
        <f t="shared" si="34"/>
        <v>0</v>
      </c>
      <c r="I140" s="86">
        <f t="shared" si="34"/>
        <v>0</v>
      </c>
      <c r="J140" s="72">
        <f t="shared" si="35"/>
        <v>0</v>
      </c>
      <c r="K140" s="1"/>
    </row>
    <row r="141" spans="1:11" ht="38.25" x14ac:dyDescent="0.25">
      <c r="A141" s="104" t="s">
        <v>1506</v>
      </c>
      <c r="B141" s="99" t="s">
        <v>191</v>
      </c>
      <c r="C141" s="75">
        <v>25</v>
      </c>
      <c r="D141" s="75" t="s">
        <v>18</v>
      </c>
      <c r="E141" s="213"/>
      <c r="F141" s="213"/>
      <c r="G141" s="100">
        <f t="shared" si="33"/>
        <v>0</v>
      </c>
      <c r="H141" s="89">
        <f t="shared" si="34"/>
        <v>0</v>
      </c>
      <c r="I141" s="90">
        <f t="shared" si="34"/>
        <v>0</v>
      </c>
      <c r="J141" s="100">
        <f t="shared" si="35"/>
        <v>0</v>
      </c>
      <c r="K141" s="2"/>
    </row>
    <row r="142" spans="1:11" ht="51" x14ac:dyDescent="0.25">
      <c r="A142" s="104" t="s">
        <v>1507</v>
      </c>
      <c r="B142" s="99" t="s">
        <v>193</v>
      </c>
      <c r="C142" s="75">
        <v>1324.6</v>
      </c>
      <c r="D142" s="75" t="s">
        <v>18</v>
      </c>
      <c r="E142" s="213"/>
      <c r="F142" s="213"/>
      <c r="G142" s="100">
        <f t="shared" si="33"/>
        <v>0</v>
      </c>
      <c r="H142" s="89">
        <f t="shared" si="34"/>
        <v>0</v>
      </c>
      <c r="I142" s="90">
        <f t="shared" si="34"/>
        <v>0</v>
      </c>
      <c r="J142" s="100">
        <f t="shared" si="35"/>
        <v>0</v>
      </c>
      <c r="K142" s="2"/>
    </row>
    <row r="143" spans="1:11" ht="38.25" x14ac:dyDescent="0.25">
      <c r="A143" s="104" t="s">
        <v>1508</v>
      </c>
      <c r="B143" s="99" t="s">
        <v>195</v>
      </c>
      <c r="C143" s="75">
        <v>1</v>
      </c>
      <c r="D143" s="75" t="s">
        <v>196</v>
      </c>
      <c r="E143" s="211"/>
      <c r="F143" s="211"/>
      <c r="G143" s="100">
        <f t="shared" si="33"/>
        <v>0</v>
      </c>
      <c r="H143" s="71">
        <f t="shared" si="34"/>
        <v>0</v>
      </c>
      <c r="I143" s="71">
        <f t="shared" si="34"/>
        <v>0</v>
      </c>
      <c r="J143" s="100">
        <f t="shared" si="35"/>
        <v>0</v>
      </c>
      <c r="K143" s="2"/>
    </row>
    <row r="144" spans="1:11" x14ac:dyDescent="0.25">
      <c r="A144" s="79" t="s">
        <v>54</v>
      </c>
      <c r="B144" s="80" t="s">
        <v>197</v>
      </c>
      <c r="C144" s="70"/>
      <c r="D144" s="81"/>
      <c r="E144" s="108"/>
      <c r="F144" s="108"/>
      <c r="G144" s="83">
        <f>SUBTOTAL(9,G139:G143)</f>
        <v>0</v>
      </c>
      <c r="H144" s="82"/>
      <c r="I144" s="82"/>
      <c r="J144" s="83">
        <f>SUBTOTAL(9,J139:J143)</f>
        <v>0</v>
      </c>
    </row>
    <row r="145" spans="1:11" x14ac:dyDescent="0.25">
      <c r="A145" s="79" t="s">
        <v>33</v>
      </c>
      <c r="B145" s="84" t="s">
        <v>198</v>
      </c>
      <c r="C145" s="70"/>
      <c r="D145" s="81"/>
      <c r="E145" s="108"/>
      <c r="F145" s="108"/>
      <c r="G145" s="83"/>
      <c r="H145" s="82"/>
      <c r="I145" s="82"/>
      <c r="J145" s="83"/>
    </row>
    <row r="146" spans="1:11" ht="51" x14ac:dyDescent="0.25">
      <c r="A146" s="68" t="s">
        <v>1509</v>
      </c>
      <c r="B146" s="98" t="s">
        <v>200</v>
      </c>
      <c r="C146" s="70">
        <v>5.5</v>
      </c>
      <c r="D146" s="70" t="s">
        <v>18</v>
      </c>
      <c r="E146" s="211"/>
      <c r="F146" s="211"/>
      <c r="G146" s="72">
        <f t="shared" ref="G146:G151" si="36">ROUND((F146+E146)*$C146,2)</f>
        <v>0</v>
      </c>
      <c r="H146" s="71">
        <f t="shared" ref="H146:I151" si="37">+E146*(1+$J$4)</f>
        <v>0</v>
      </c>
      <c r="I146" s="71">
        <f t="shared" si="37"/>
        <v>0</v>
      </c>
      <c r="J146" s="72">
        <f t="shared" ref="J146:J151" si="38">ROUND((I146+H146)*$C146,2)</f>
        <v>0</v>
      </c>
    </row>
    <row r="147" spans="1:11" s="2" customFormat="1" ht="63.75" x14ac:dyDescent="0.25">
      <c r="A147" s="68" t="s">
        <v>1510</v>
      </c>
      <c r="B147" s="98" t="s">
        <v>202</v>
      </c>
      <c r="C147" s="70">
        <v>20</v>
      </c>
      <c r="D147" s="70" t="s">
        <v>18</v>
      </c>
      <c r="E147" s="211"/>
      <c r="F147" s="211"/>
      <c r="G147" s="72">
        <f t="shared" si="36"/>
        <v>0</v>
      </c>
      <c r="H147" s="71">
        <f t="shared" si="37"/>
        <v>0</v>
      </c>
      <c r="I147" s="71">
        <f t="shared" si="37"/>
        <v>0</v>
      </c>
      <c r="J147" s="72">
        <f t="shared" si="38"/>
        <v>0</v>
      </c>
      <c r="K147" s="1"/>
    </row>
    <row r="148" spans="1:11" ht="25.5" x14ac:dyDescent="0.25">
      <c r="A148" s="68" t="s">
        <v>1511</v>
      </c>
      <c r="B148" s="98" t="s">
        <v>204</v>
      </c>
      <c r="C148" s="70">
        <v>2.5</v>
      </c>
      <c r="D148" s="70" t="s">
        <v>18</v>
      </c>
      <c r="E148" s="211"/>
      <c r="F148" s="211"/>
      <c r="G148" s="72">
        <f t="shared" si="36"/>
        <v>0</v>
      </c>
      <c r="H148" s="71">
        <f t="shared" si="37"/>
        <v>0</v>
      </c>
      <c r="I148" s="71">
        <f t="shared" si="37"/>
        <v>0</v>
      </c>
      <c r="J148" s="72">
        <f t="shared" si="38"/>
        <v>0</v>
      </c>
    </row>
    <row r="149" spans="1:11" ht="38.25" x14ac:dyDescent="0.25">
      <c r="A149" s="68" t="s">
        <v>1512</v>
      </c>
      <c r="B149" s="98" t="s">
        <v>206</v>
      </c>
      <c r="C149" s="70">
        <v>13.1</v>
      </c>
      <c r="D149" s="70" t="s">
        <v>18</v>
      </c>
      <c r="E149" s="211"/>
      <c r="F149" s="211"/>
      <c r="G149" s="72">
        <f t="shared" si="36"/>
        <v>0</v>
      </c>
      <c r="H149" s="71">
        <f t="shared" si="37"/>
        <v>0</v>
      </c>
      <c r="I149" s="71">
        <f t="shared" si="37"/>
        <v>0</v>
      </c>
      <c r="J149" s="72">
        <f t="shared" si="38"/>
        <v>0</v>
      </c>
    </row>
    <row r="150" spans="1:11" s="5" customFormat="1" ht="51" x14ac:dyDescent="0.25">
      <c r="A150" s="68" t="s">
        <v>1513</v>
      </c>
      <c r="B150" s="99" t="s">
        <v>208</v>
      </c>
      <c r="C150" s="75">
        <v>9.5</v>
      </c>
      <c r="D150" s="75" t="s">
        <v>18</v>
      </c>
      <c r="E150" s="213"/>
      <c r="F150" s="213"/>
      <c r="G150" s="100">
        <f t="shared" si="36"/>
        <v>0</v>
      </c>
      <c r="H150" s="89">
        <f t="shared" si="37"/>
        <v>0</v>
      </c>
      <c r="I150" s="90">
        <f t="shared" si="37"/>
        <v>0</v>
      </c>
      <c r="J150" s="100">
        <f t="shared" si="38"/>
        <v>0</v>
      </c>
      <c r="K150" s="2"/>
    </row>
    <row r="151" spans="1:11" ht="51" x14ac:dyDescent="0.25">
      <c r="A151" s="68" t="s">
        <v>1514</v>
      </c>
      <c r="B151" s="99" t="s">
        <v>210</v>
      </c>
      <c r="C151" s="75">
        <v>101.5</v>
      </c>
      <c r="D151" s="75" t="s">
        <v>18</v>
      </c>
      <c r="E151" s="213"/>
      <c r="F151" s="213"/>
      <c r="G151" s="100">
        <f t="shared" si="36"/>
        <v>0</v>
      </c>
      <c r="H151" s="89">
        <f t="shared" si="37"/>
        <v>0</v>
      </c>
      <c r="I151" s="90">
        <f t="shared" si="37"/>
        <v>0</v>
      </c>
      <c r="J151" s="100">
        <f t="shared" si="38"/>
        <v>0</v>
      </c>
    </row>
    <row r="152" spans="1:11" x14ac:dyDescent="0.25">
      <c r="A152" s="79" t="s">
        <v>54</v>
      </c>
      <c r="B152" s="80" t="s">
        <v>211</v>
      </c>
      <c r="C152" s="70"/>
      <c r="D152" s="81"/>
      <c r="E152" s="108"/>
      <c r="F152" s="108"/>
      <c r="G152" s="83">
        <f>SUBTOTAL(9,G146:G151)</f>
        <v>0</v>
      </c>
      <c r="H152" s="82"/>
      <c r="I152" s="82"/>
      <c r="J152" s="83">
        <f>SUBTOTAL(9,J146:J151)</f>
        <v>0</v>
      </c>
    </row>
    <row r="153" spans="1:11" x14ac:dyDescent="0.25">
      <c r="A153" s="68" t="s">
        <v>35</v>
      </c>
      <c r="B153" s="123" t="s">
        <v>212</v>
      </c>
      <c r="C153" s="103"/>
      <c r="D153" s="124"/>
      <c r="E153" s="108"/>
      <c r="F153" s="108"/>
      <c r="G153" s="125"/>
      <c r="H153" s="108"/>
      <c r="I153" s="108"/>
      <c r="J153" s="125"/>
      <c r="K153" s="5"/>
    </row>
    <row r="154" spans="1:11" ht="51" x14ac:dyDescent="0.25">
      <c r="A154" s="73" t="s">
        <v>1515</v>
      </c>
      <c r="B154" s="99" t="s">
        <v>214</v>
      </c>
      <c r="C154" s="75">
        <v>24</v>
      </c>
      <c r="D154" s="75" t="s">
        <v>25</v>
      </c>
      <c r="E154" s="213"/>
      <c r="F154" s="213"/>
      <c r="G154" s="100">
        <f t="shared" ref="G154:G172" si="39">ROUND((F154+E154)*$C154,2)</f>
        <v>0</v>
      </c>
      <c r="H154" s="89">
        <f t="shared" ref="H154:I172" si="40">+E154*(1+$J$4)</f>
        <v>0</v>
      </c>
      <c r="I154" s="90">
        <f t="shared" si="40"/>
        <v>0</v>
      </c>
      <c r="J154" s="100">
        <f t="shared" ref="J154:J172" si="41">ROUND((I154+H154)*$C154,2)</f>
        <v>0</v>
      </c>
    </row>
    <row r="155" spans="1:11" ht="25.5" x14ac:dyDescent="0.25">
      <c r="A155" s="73" t="s">
        <v>1516</v>
      </c>
      <c r="B155" s="77" t="s">
        <v>216</v>
      </c>
      <c r="C155" s="78">
        <v>10</v>
      </c>
      <c r="D155" s="78" t="s">
        <v>25</v>
      </c>
      <c r="E155" s="216"/>
      <c r="F155" s="216"/>
      <c r="G155" s="72">
        <f t="shared" si="39"/>
        <v>0</v>
      </c>
      <c r="H155" s="111">
        <f t="shared" si="40"/>
        <v>0</v>
      </c>
      <c r="I155" s="112">
        <f t="shared" si="40"/>
        <v>0</v>
      </c>
      <c r="J155" s="72">
        <f t="shared" si="41"/>
        <v>0</v>
      </c>
    </row>
    <row r="156" spans="1:11" ht="38.25" x14ac:dyDescent="0.25">
      <c r="A156" s="73" t="s">
        <v>1517</v>
      </c>
      <c r="B156" s="77" t="s">
        <v>218</v>
      </c>
      <c r="C156" s="78">
        <v>32</v>
      </c>
      <c r="D156" s="78" t="s">
        <v>25</v>
      </c>
      <c r="E156" s="211"/>
      <c r="F156" s="211"/>
      <c r="G156" s="72">
        <f t="shared" si="39"/>
        <v>0</v>
      </c>
      <c r="H156" s="71">
        <f t="shared" si="40"/>
        <v>0</v>
      </c>
      <c r="I156" s="71">
        <f t="shared" si="40"/>
        <v>0</v>
      </c>
      <c r="J156" s="72">
        <f t="shared" si="41"/>
        <v>0</v>
      </c>
    </row>
    <row r="157" spans="1:11" ht="38.25" x14ac:dyDescent="0.25">
      <c r="A157" s="73" t="s">
        <v>1518</v>
      </c>
      <c r="B157" s="77" t="s">
        <v>220</v>
      </c>
      <c r="C157" s="78">
        <v>28</v>
      </c>
      <c r="D157" s="78" t="s">
        <v>25</v>
      </c>
      <c r="E157" s="211"/>
      <c r="F157" s="211"/>
      <c r="G157" s="72">
        <f t="shared" si="39"/>
        <v>0</v>
      </c>
      <c r="H157" s="71">
        <f t="shared" si="40"/>
        <v>0</v>
      </c>
      <c r="I157" s="71">
        <f t="shared" si="40"/>
        <v>0</v>
      </c>
      <c r="J157" s="72">
        <f t="shared" si="41"/>
        <v>0</v>
      </c>
    </row>
    <row r="158" spans="1:11" s="4" customFormat="1" ht="25.5" x14ac:dyDescent="0.25">
      <c r="A158" s="73" t="s">
        <v>1519</v>
      </c>
      <c r="B158" s="77" t="s">
        <v>222</v>
      </c>
      <c r="C158" s="78">
        <v>1</v>
      </c>
      <c r="D158" s="78" t="s">
        <v>25</v>
      </c>
      <c r="E158" s="211"/>
      <c r="F158" s="211"/>
      <c r="G158" s="72">
        <f t="shared" si="39"/>
        <v>0</v>
      </c>
      <c r="H158" s="71">
        <f t="shared" si="40"/>
        <v>0</v>
      </c>
      <c r="I158" s="71">
        <f t="shared" si="40"/>
        <v>0</v>
      </c>
      <c r="J158" s="72">
        <f t="shared" si="41"/>
        <v>0</v>
      </c>
      <c r="K158" s="1"/>
    </row>
    <row r="159" spans="1:11" s="4" customFormat="1" ht="38.25" x14ac:dyDescent="0.25">
      <c r="A159" s="73" t="s">
        <v>1520</v>
      </c>
      <c r="B159" s="77" t="s">
        <v>224</v>
      </c>
      <c r="C159" s="78">
        <v>4</v>
      </c>
      <c r="D159" s="78" t="s">
        <v>25</v>
      </c>
      <c r="E159" s="213"/>
      <c r="F159" s="213"/>
      <c r="G159" s="72">
        <f t="shared" si="39"/>
        <v>0</v>
      </c>
      <c r="H159" s="89">
        <f t="shared" si="40"/>
        <v>0</v>
      </c>
      <c r="I159" s="90">
        <f t="shared" si="40"/>
        <v>0</v>
      </c>
      <c r="J159" s="72">
        <f t="shared" si="41"/>
        <v>0</v>
      </c>
      <c r="K159" s="1"/>
    </row>
    <row r="160" spans="1:11" s="4" customFormat="1" ht="38.25" x14ac:dyDescent="0.25">
      <c r="A160" s="73" t="s">
        <v>1521</v>
      </c>
      <c r="B160" s="77" t="s">
        <v>226</v>
      </c>
      <c r="C160" s="78">
        <v>4</v>
      </c>
      <c r="D160" s="78" t="s">
        <v>25</v>
      </c>
      <c r="E160" s="213"/>
      <c r="F160" s="213"/>
      <c r="G160" s="72">
        <f t="shared" si="39"/>
        <v>0</v>
      </c>
      <c r="H160" s="89">
        <f t="shared" si="40"/>
        <v>0</v>
      </c>
      <c r="I160" s="90">
        <f t="shared" si="40"/>
        <v>0</v>
      </c>
      <c r="J160" s="72">
        <f t="shared" si="41"/>
        <v>0</v>
      </c>
      <c r="K160" s="1"/>
    </row>
    <row r="161" spans="1:11" s="4" customFormat="1" ht="25.5" x14ac:dyDescent="0.25">
      <c r="A161" s="73" t="s">
        <v>1522</v>
      </c>
      <c r="B161" s="105" t="s">
        <v>228</v>
      </c>
      <c r="C161" s="106">
        <v>4</v>
      </c>
      <c r="D161" s="106" t="s">
        <v>25</v>
      </c>
      <c r="E161" s="213"/>
      <c r="F161" s="213"/>
      <c r="G161" s="100">
        <f t="shared" si="39"/>
        <v>0</v>
      </c>
      <c r="H161" s="89">
        <f t="shared" si="40"/>
        <v>0</v>
      </c>
      <c r="I161" s="90">
        <f t="shared" si="40"/>
        <v>0</v>
      </c>
      <c r="J161" s="100">
        <f t="shared" si="41"/>
        <v>0</v>
      </c>
    </row>
    <row r="162" spans="1:11" s="4" customFormat="1" ht="25.5" x14ac:dyDescent="0.25">
      <c r="A162" s="73" t="s">
        <v>1523</v>
      </c>
      <c r="B162" s="99" t="s">
        <v>230</v>
      </c>
      <c r="C162" s="75">
        <v>1</v>
      </c>
      <c r="D162" s="75" t="s">
        <v>25</v>
      </c>
      <c r="E162" s="213"/>
      <c r="F162" s="213"/>
      <c r="G162" s="100">
        <f t="shared" si="39"/>
        <v>0</v>
      </c>
      <c r="H162" s="89">
        <f t="shared" si="40"/>
        <v>0</v>
      </c>
      <c r="I162" s="90">
        <f t="shared" si="40"/>
        <v>0</v>
      </c>
      <c r="J162" s="100">
        <f t="shared" si="41"/>
        <v>0</v>
      </c>
    </row>
    <row r="163" spans="1:11" s="4" customFormat="1" x14ac:dyDescent="0.25">
      <c r="A163" s="73" t="s">
        <v>1524</v>
      </c>
      <c r="B163" s="99" t="s">
        <v>232</v>
      </c>
      <c r="C163" s="75">
        <v>10</v>
      </c>
      <c r="D163" s="75" t="s">
        <v>25</v>
      </c>
      <c r="E163" s="211"/>
      <c r="F163" s="211"/>
      <c r="G163" s="100">
        <f t="shared" si="39"/>
        <v>0</v>
      </c>
      <c r="H163" s="71">
        <f t="shared" si="40"/>
        <v>0</v>
      </c>
      <c r="I163" s="71">
        <f t="shared" si="40"/>
        <v>0</v>
      </c>
      <c r="J163" s="100">
        <f t="shared" si="41"/>
        <v>0</v>
      </c>
    </row>
    <row r="164" spans="1:11" ht="25.5" x14ac:dyDescent="0.25">
      <c r="A164" s="73" t="s">
        <v>1525</v>
      </c>
      <c r="B164" s="99" t="s">
        <v>234</v>
      </c>
      <c r="C164" s="75">
        <v>1</v>
      </c>
      <c r="D164" s="94" t="s">
        <v>196</v>
      </c>
      <c r="E164" s="213"/>
      <c r="F164" s="213"/>
      <c r="G164" s="100">
        <f t="shared" si="39"/>
        <v>0</v>
      </c>
      <c r="H164" s="89">
        <f t="shared" si="40"/>
        <v>0</v>
      </c>
      <c r="I164" s="90">
        <f t="shared" si="40"/>
        <v>0</v>
      </c>
      <c r="J164" s="100">
        <f t="shared" si="41"/>
        <v>0</v>
      </c>
      <c r="K164" s="4"/>
    </row>
    <row r="165" spans="1:11" x14ac:dyDescent="0.25">
      <c r="A165" s="73" t="s">
        <v>1526</v>
      </c>
      <c r="B165" s="99" t="s">
        <v>236</v>
      </c>
      <c r="C165" s="75">
        <v>4</v>
      </c>
      <c r="D165" s="94" t="s">
        <v>237</v>
      </c>
      <c r="E165" s="211"/>
      <c r="F165" s="211"/>
      <c r="G165" s="100">
        <f t="shared" si="39"/>
        <v>0</v>
      </c>
      <c r="H165" s="71">
        <f t="shared" si="40"/>
        <v>0</v>
      </c>
      <c r="I165" s="71">
        <f t="shared" si="40"/>
        <v>0</v>
      </c>
      <c r="J165" s="100">
        <f t="shared" si="41"/>
        <v>0</v>
      </c>
      <c r="K165" s="4"/>
    </row>
    <row r="166" spans="1:11" ht="25.5" x14ac:dyDescent="0.25">
      <c r="A166" s="73" t="s">
        <v>1527</v>
      </c>
      <c r="B166" s="99" t="s">
        <v>239</v>
      </c>
      <c r="C166" s="75">
        <v>10</v>
      </c>
      <c r="D166" s="75" t="s">
        <v>25</v>
      </c>
      <c r="E166" s="213"/>
      <c r="F166" s="213"/>
      <c r="G166" s="100">
        <f t="shared" si="39"/>
        <v>0</v>
      </c>
      <c r="H166" s="89">
        <f t="shared" si="40"/>
        <v>0</v>
      </c>
      <c r="I166" s="90">
        <f t="shared" si="40"/>
        <v>0</v>
      </c>
      <c r="J166" s="100">
        <f t="shared" si="41"/>
        <v>0</v>
      </c>
      <c r="K166" s="4"/>
    </row>
    <row r="167" spans="1:11" ht="38.25" x14ac:dyDescent="0.25">
      <c r="A167" s="73" t="s">
        <v>1528</v>
      </c>
      <c r="B167" s="98" t="s">
        <v>241</v>
      </c>
      <c r="C167" s="70">
        <v>10</v>
      </c>
      <c r="D167" s="70" t="s">
        <v>25</v>
      </c>
      <c r="E167" s="211"/>
      <c r="F167" s="211"/>
      <c r="G167" s="72">
        <f t="shared" si="39"/>
        <v>0</v>
      </c>
      <c r="H167" s="71">
        <f t="shared" si="40"/>
        <v>0</v>
      </c>
      <c r="I167" s="71">
        <f t="shared" si="40"/>
        <v>0</v>
      </c>
      <c r="J167" s="72">
        <f t="shared" si="41"/>
        <v>0</v>
      </c>
    </row>
    <row r="168" spans="1:11" x14ac:dyDescent="0.25">
      <c r="A168" s="73" t="s">
        <v>1529</v>
      </c>
      <c r="B168" s="98" t="s">
        <v>243</v>
      </c>
      <c r="C168" s="70">
        <v>12</v>
      </c>
      <c r="D168" s="70" t="s">
        <v>25</v>
      </c>
      <c r="E168" s="211"/>
      <c r="F168" s="211"/>
      <c r="G168" s="72">
        <f t="shared" si="39"/>
        <v>0</v>
      </c>
      <c r="H168" s="71">
        <f t="shared" si="40"/>
        <v>0</v>
      </c>
      <c r="I168" s="71">
        <f t="shared" si="40"/>
        <v>0</v>
      </c>
      <c r="J168" s="72">
        <f t="shared" si="41"/>
        <v>0</v>
      </c>
    </row>
    <row r="169" spans="1:11" x14ac:dyDescent="0.25">
      <c r="A169" s="73" t="s">
        <v>1530</v>
      </c>
      <c r="B169" s="98" t="s">
        <v>245</v>
      </c>
      <c r="C169" s="70">
        <v>11</v>
      </c>
      <c r="D169" s="70" t="s">
        <v>25</v>
      </c>
      <c r="E169" s="211"/>
      <c r="F169" s="211"/>
      <c r="G169" s="72">
        <f t="shared" si="39"/>
        <v>0</v>
      </c>
      <c r="H169" s="71">
        <f t="shared" si="40"/>
        <v>0</v>
      </c>
      <c r="I169" s="71">
        <f t="shared" si="40"/>
        <v>0</v>
      </c>
      <c r="J169" s="72">
        <f t="shared" si="41"/>
        <v>0</v>
      </c>
    </row>
    <row r="170" spans="1:11" x14ac:dyDescent="0.25">
      <c r="A170" s="73" t="s">
        <v>1531</v>
      </c>
      <c r="B170" s="98" t="s">
        <v>247</v>
      </c>
      <c r="C170" s="70">
        <v>2</v>
      </c>
      <c r="D170" s="70" t="s">
        <v>25</v>
      </c>
      <c r="E170" s="211"/>
      <c r="F170" s="211"/>
      <c r="G170" s="72">
        <f t="shared" si="39"/>
        <v>0</v>
      </c>
      <c r="H170" s="71">
        <f t="shared" si="40"/>
        <v>0</v>
      </c>
      <c r="I170" s="71">
        <f t="shared" si="40"/>
        <v>0</v>
      </c>
      <c r="J170" s="72">
        <f t="shared" si="41"/>
        <v>0</v>
      </c>
    </row>
    <row r="171" spans="1:11" s="5" customFormat="1" x14ac:dyDescent="0.25">
      <c r="A171" s="73" t="s">
        <v>1532</v>
      </c>
      <c r="B171" s="98" t="s">
        <v>248</v>
      </c>
      <c r="C171" s="70">
        <v>1</v>
      </c>
      <c r="D171" s="70" t="s">
        <v>25</v>
      </c>
      <c r="E171" s="213"/>
      <c r="F171" s="213"/>
      <c r="G171" s="72">
        <f t="shared" si="39"/>
        <v>0</v>
      </c>
      <c r="H171" s="89">
        <f t="shared" si="40"/>
        <v>0</v>
      </c>
      <c r="I171" s="90">
        <f t="shared" si="40"/>
        <v>0</v>
      </c>
      <c r="J171" s="72">
        <f t="shared" si="41"/>
        <v>0</v>
      </c>
      <c r="K171" s="1"/>
    </row>
    <row r="172" spans="1:11" s="2" customFormat="1" x14ac:dyDescent="0.25">
      <c r="A172" s="73" t="s">
        <v>1533</v>
      </c>
      <c r="B172" s="98" t="s">
        <v>249</v>
      </c>
      <c r="C172" s="70">
        <v>2</v>
      </c>
      <c r="D172" s="70" t="s">
        <v>25</v>
      </c>
      <c r="E172" s="211"/>
      <c r="F172" s="211"/>
      <c r="G172" s="72">
        <f t="shared" si="39"/>
        <v>0</v>
      </c>
      <c r="H172" s="71">
        <f t="shared" si="40"/>
        <v>0</v>
      </c>
      <c r="I172" s="71">
        <f t="shared" si="40"/>
        <v>0</v>
      </c>
      <c r="J172" s="72">
        <f t="shared" si="41"/>
        <v>0</v>
      </c>
      <c r="K172" s="1"/>
    </row>
    <row r="173" spans="1:11" s="5" customFormat="1" x14ac:dyDescent="0.25">
      <c r="A173" s="68" t="s">
        <v>54</v>
      </c>
      <c r="B173" s="126" t="s">
        <v>250</v>
      </c>
      <c r="C173" s="103"/>
      <c r="D173" s="124"/>
      <c r="E173" s="108"/>
      <c r="F173" s="108"/>
      <c r="G173" s="125">
        <f>SUBTOTAL(9,G154:G172)</f>
        <v>0</v>
      </c>
      <c r="H173" s="108"/>
      <c r="I173" s="108"/>
      <c r="J173" s="125">
        <f>SUBTOTAL(9,J154:J172)</f>
        <v>0</v>
      </c>
    </row>
    <row r="174" spans="1:11" s="5" customFormat="1" x14ac:dyDescent="0.25">
      <c r="A174" s="68" t="s">
        <v>37</v>
      </c>
      <c r="B174" s="123" t="s">
        <v>251</v>
      </c>
      <c r="C174" s="103"/>
      <c r="D174" s="124"/>
      <c r="E174" s="108"/>
      <c r="F174" s="108"/>
      <c r="G174" s="125"/>
      <c r="H174" s="108"/>
      <c r="I174" s="108"/>
      <c r="J174" s="125"/>
    </row>
    <row r="175" spans="1:11" ht="25.5" x14ac:dyDescent="0.25">
      <c r="A175" s="73" t="s">
        <v>1534</v>
      </c>
      <c r="B175" s="99" t="s">
        <v>1464</v>
      </c>
      <c r="C175" s="75">
        <v>11.7</v>
      </c>
      <c r="D175" s="75" t="s">
        <v>18</v>
      </c>
      <c r="E175" s="211"/>
      <c r="F175" s="211"/>
      <c r="G175" s="100">
        <f t="shared" ref="G175" si="42">ROUND((F175+E175)*$C175,2)</f>
        <v>0</v>
      </c>
      <c r="H175" s="71">
        <f t="shared" ref="H175:I175" si="43">+E175*(1+$J$4)</f>
        <v>0</v>
      </c>
      <c r="I175" s="71">
        <f t="shared" si="43"/>
        <v>0</v>
      </c>
      <c r="J175" s="100">
        <f t="shared" ref="J175" si="44">ROUND((I175+H175)*$C175,2)</f>
        <v>0</v>
      </c>
      <c r="K175" s="2"/>
    </row>
    <row r="176" spans="1:11" x14ac:dyDescent="0.25">
      <c r="A176" s="73" t="s">
        <v>1535</v>
      </c>
      <c r="B176" s="122" t="s">
        <v>256</v>
      </c>
      <c r="C176" s="70"/>
      <c r="D176" s="70"/>
      <c r="E176" s="71"/>
      <c r="F176" s="71"/>
      <c r="G176" s="72"/>
      <c r="H176" s="86"/>
      <c r="I176" s="86"/>
      <c r="J176" s="72"/>
    </row>
    <row r="177" spans="1:10" ht="38.25" x14ac:dyDescent="0.25">
      <c r="A177" s="68" t="s">
        <v>1536</v>
      </c>
      <c r="B177" s="98" t="s">
        <v>257</v>
      </c>
      <c r="C177" s="70">
        <v>2</v>
      </c>
      <c r="D177" s="70" t="s">
        <v>25</v>
      </c>
      <c r="E177" s="211"/>
      <c r="F177" s="211"/>
      <c r="G177" s="72">
        <f t="shared" ref="G177:G193" si="45">ROUND((F177+E177)*$C177,2)</f>
        <v>0</v>
      </c>
      <c r="H177" s="71">
        <f t="shared" ref="H177:I194" si="46">+E177*(1+$J$4)</f>
        <v>0</v>
      </c>
      <c r="I177" s="71">
        <f t="shared" si="46"/>
        <v>0</v>
      </c>
      <c r="J177" s="72">
        <f t="shared" ref="J177:J194" si="47">ROUND((I177+H177)*$C177,2)</f>
        <v>0</v>
      </c>
    </row>
    <row r="178" spans="1:10" ht="38.25" x14ac:dyDescent="0.25">
      <c r="A178" s="68" t="s">
        <v>1537</v>
      </c>
      <c r="B178" s="98" t="s">
        <v>258</v>
      </c>
      <c r="C178" s="70">
        <v>16</v>
      </c>
      <c r="D178" s="70" t="s">
        <v>25</v>
      </c>
      <c r="E178" s="211"/>
      <c r="F178" s="211"/>
      <c r="G178" s="72">
        <f t="shared" si="45"/>
        <v>0</v>
      </c>
      <c r="H178" s="71">
        <f t="shared" si="46"/>
        <v>0</v>
      </c>
      <c r="I178" s="71">
        <f t="shared" si="46"/>
        <v>0</v>
      </c>
      <c r="J178" s="72">
        <f t="shared" si="47"/>
        <v>0</v>
      </c>
    </row>
    <row r="179" spans="1:10" ht="38.25" x14ac:dyDescent="0.25">
      <c r="A179" s="68" t="s">
        <v>1538</v>
      </c>
      <c r="B179" s="98" t="s">
        <v>258</v>
      </c>
      <c r="C179" s="70">
        <v>7</v>
      </c>
      <c r="D179" s="70" t="s">
        <v>25</v>
      </c>
      <c r="E179" s="211"/>
      <c r="F179" s="211"/>
      <c r="G179" s="72">
        <f t="shared" si="45"/>
        <v>0</v>
      </c>
      <c r="H179" s="71">
        <f t="shared" si="46"/>
        <v>0</v>
      </c>
      <c r="I179" s="71">
        <f t="shared" si="46"/>
        <v>0</v>
      </c>
      <c r="J179" s="72">
        <f t="shared" si="47"/>
        <v>0</v>
      </c>
    </row>
    <row r="180" spans="1:10" ht="38.25" x14ac:dyDescent="0.25">
      <c r="A180" s="68" t="s">
        <v>1539</v>
      </c>
      <c r="B180" s="98" t="s">
        <v>258</v>
      </c>
      <c r="C180" s="70">
        <v>20</v>
      </c>
      <c r="D180" s="70" t="s">
        <v>25</v>
      </c>
      <c r="E180" s="211"/>
      <c r="F180" s="211"/>
      <c r="G180" s="72">
        <f t="shared" si="45"/>
        <v>0</v>
      </c>
      <c r="H180" s="71">
        <f t="shared" si="46"/>
        <v>0</v>
      </c>
      <c r="I180" s="71">
        <f t="shared" si="46"/>
        <v>0</v>
      </c>
      <c r="J180" s="72">
        <f t="shared" si="47"/>
        <v>0</v>
      </c>
    </row>
    <row r="181" spans="1:10" ht="25.5" x14ac:dyDescent="0.25">
      <c r="A181" s="68" t="s">
        <v>1540</v>
      </c>
      <c r="B181" s="98" t="s">
        <v>259</v>
      </c>
      <c r="C181" s="70">
        <v>4</v>
      </c>
      <c r="D181" s="70" t="s">
        <v>25</v>
      </c>
      <c r="E181" s="211"/>
      <c r="F181" s="211"/>
      <c r="G181" s="72">
        <f t="shared" si="45"/>
        <v>0</v>
      </c>
      <c r="H181" s="71">
        <f t="shared" si="46"/>
        <v>0</v>
      </c>
      <c r="I181" s="71">
        <f t="shared" si="46"/>
        <v>0</v>
      </c>
      <c r="J181" s="72">
        <f t="shared" si="47"/>
        <v>0</v>
      </c>
    </row>
    <row r="182" spans="1:10" ht="25.5" x14ac:dyDescent="0.25">
      <c r="A182" s="68" t="s">
        <v>1541</v>
      </c>
      <c r="B182" s="98" t="s">
        <v>260</v>
      </c>
      <c r="C182" s="70">
        <v>20</v>
      </c>
      <c r="D182" s="70" t="s">
        <v>25</v>
      </c>
      <c r="E182" s="211"/>
      <c r="F182" s="211"/>
      <c r="G182" s="72">
        <f t="shared" si="45"/>
        <v>0</v>
      </c>
      <c r="H182" s="71">
        <f t="shared" si="46"/>
        <v>0</v>
      </c>
      <c r="I182" s="71">
        <f t="shared" si="46"/>
        <v>0</v>
      </c>
      <c r="J182" s="72">
        <f t="shared" si="47"/>
        <v>0</v>
      </c>
    </row>
    <row r="183" spans="1:10" ht="38.25" x14ac:dyDescent="0.25">
      <c r="A183" s="68" t="s">
        <v>1542</v>
      </c>
      <c r="B183" s="98" t="s">
        <v>261</v>
      </c>
      <c r="C183" s="70">
        <v>13</v>
      </c>
      <c r="D183" s="70" t="s">
        <v>25</v>
      </c>
      <c r="E183" s="211"/>
      <c r="F183" s="211"/>
      <c r="G183" s="72">
        <f t="shared" si="45"/>
        <v>0</v>
      </c>
      <c r="H183" s="71">
        <f t="shared" si="46"/>
        <v>0</v>
      </c>
      <c r="I183" s="71">
        <f t="shared" si="46"/>
        <v>0</v>
      </c>
      <c r="J183" s="72">
        <f t="shared" si="47"/>
        <v>0</v>
      </c>
    </row>
    <row r="184" spans="1:10" ht="38.25" x14ac:dyDescent="0.25">
      <c r="A184" s="68" t="s">
        <v>1543</v>
      </c>
      <c r="B184" s="98" t="s">
        <v>262</v>
      </c>
      <c r="C184" s="70">
        <v>4</v>
      </c>
      <c r="D184" s="70" t="s">
        <v>25</v>
      </c>
      <c r="E184" s="211"/>
      <c r="F184" s="211"/>
      <c r="G184" s="72">
        <f t="shared" si="45"/>
        <v>0</v>
      </c>
      <c r="H184" s="71">
        <f t="shared" si="46"/>
        <v>0</v>
      </c>
      <c r="I184" s="71">
        <f t="shared" si="46"/>
        <v>0</v>
      </c>
      <c r="J184" s="72">
        <f t="shared" si="47"/>
        <v>0</v>
      </c>
    </row>
    <row r="185" spans="1:10" ht="38.25" x14ac:dyDescent="0.25">
      <c r="A185" s="68" t="s">
        <v>1544</v>
      </c>
      <c r="B185" s="98" t="s">
        <v>263</v>
      </c>
      <c r="C185" s="70">
        <v>5</v>
      </c>
      <c r="D185" s="70" t="s">
        <v>25</v>
      </c>
      <c r="E185" s="211"/>
      <c r="F185" s="211"/>
      <c r="G185" s="72">
        <f t="shared" si="45"/>
        <v>0</v>
      </c>
      <c r="H185" s="71">
        <f t="shared" si="46"/>
        <v>0</v>
      </c>
      <c r="I185" s="71">
        <f t="shared" si="46"/>
        <v>0</v>
      </c>
      <c r="J185" s="72">
        <f t="shared" si="47"/>
        <v>0</v>
      </c>
    </row>
    <row r="186" spans="1:10" x14ac:dyDescent="0.25">
      <c r="A186" s="68" t="s">
        <v>1545</v>
      </c>
      <c r="B186" s="98" t="s">
        <v>264</v>
      </c>
      <c r="C186" s="70">
        <v>20</v>
      </c>
      <c r="D186" s="70" t="s">
        <v>25</v>
      </c>
      <c r="E186" s="211"/>
      <c r="F186" s="211"/>
      <c r="G186" s="72">
        <f t="shared" si="45"/>
        <v>0</v>
      </c>
      <c r="H186" s="71">
        <f t="shared" si="46"/>
        <v>0</v>
      </c>
      <c r="I186" s="71">
        <f t="shared" si="46"/>
        <v>0</v>
      </c>
      <c r="J186" s="72">
        <f t="shared" si="47"/>
        <v>0</v>
      </c>
    </row>
    <row r="187" spans="1:10" ht="38.25" x14ac:dyDescent="0.25">
      <c r="A187" s="68" t="s">
        <v>1546</v>
      </c>
      <c r="B187" s="98" t="s">
        <v>265</v>
      </c>
      <c r="C187" s="70">
        <v>1</v>
      </c>
      <c r="D187" s="70" t="s">
        <v>25</v>
      </c>
      <c r="E187" s="211"/>
      <c r="F187" s="211"/>
      <c r="G187" s="72">
        <f t="shared" si="45"/>
        <v>0</v>
      </c>
      <c r="H187" s="71">
        <f t="shared" si="46"/>
        <v>0</v>
      </c>
      <c r="I187" s="71">
        <f t="shared" si="46"/>
        <v>0</v>
      </c>
      <c r="J187" s="72">
        <f t="shared" si="47"/>
        <v>0</v>
      </c>
    </row>
    <row r="188" spans="1:10" ht="63.75" x14ac:dyDescent="0.25">
      <c r="A188" s="68" t="s">
        <v>1547</v>
      </c>
      <c r="B188" s="98" t="s">
        <v>266</v>
      </c>
      <c r="C188" s="70">
        <v>41</v>
      </c>
      <c r="D188" s="70" t="s">
        <v>267</v>
      </c>
      <c r="E188" s="213"/>
      <c r="F188" s="213"/>
      <c r="G188" s="72">
        <f t="shared" si="45"/>
        <v>0</v>
      </c>
      <c r="H188" s="89">
        <f t="shared" si="46"/>
        <v>0</v>
      </c>
      <c r="I188" s="90">
        <f t="shared" si="46"/>
        <v>0</v>
      </c>
      <c r="J188" s="72">
        <f t="shared" si="47"/>
        <v>0</v>
      </c>
    </row>
    <row r="189" spans="1:10" ht="63.75" x14ac:dyDescent="0.25">
      <c r="A189" s="68" t="s">
        <v>1548</v>
      </c>
      <c r="B189" s="98" t="s">
        <v>268</v>
      </c>
      <c r="C189" s="70">
        <v>29</v>
      </c>
      <c r="D189" s="70" t="s">
        <v>267</v>
      </c>
      <c r="E189" s="213"/>
      <c r="F189" s="213"/>
      <c r="G189" s="72">
        <f t="shared" si="45"/>
        <v>0</v>
      </c>
      <c r="H189" s="89">
        <f t="shared" si="46"/>
        <v>0</v>
      </c>
      <c r="I189" s="90">
        <f t="shared" si="46"/>
        <v>0</v>
      </c>
      <c r="J189" s="72">
        <f t="shared" si="47"/>
        <v>0</v>
      </c>
    </row>
    <row r="190" spans="1:10" ht="25.5" x14ac:dyDescent="0.25">
      <c r="A190" s="68" t="s">
        <v>1549</v>
      </c>
      <c r="B190" s="98" t="s">
        <v>269</v>
      </c>
      <c r="C190" s="70">
        <v>447</v>
      </c>
      <c r="D190" s="70" t="s">
        <v>25</v>
      </c>
      <c r="E190" s="211"/>
      <c r="F190" s="211"/>
      <c r="G190" s="72">
        <f t="shared" si="45"/>
        <v>0</v>
      </c>
      <c r="H190" s="71">
        <f t="shared" si="46"/>
        <v>0</v>
      </c>
      <c r="I190" s="71">
        <f t="shared" si="46"/>
        <v>0</v>
      </c>
      <c r="J190" s="72">
        <f t="shared" si="47"/>
        <v>0</v>
      </c>
    </row>
    <row r="191" spans="1:10" ht="25.5" x14ac:dyDescent="0.25">
      <c r="A191" s="68" t="s">
        <v>1550</v>
      </c>
      <c r="B191" s="98" t="s">
        <v>270</v>
      </c>
      <c r="C191" s="103">
        <v>1</v>
      </c>
      <c r="D191" s="70" t="s">
        <v>196</v>
      </c>
      <c r="E191" s="211"/>
      <c r="F191" s="211"/>
      <c r="G191" s="72">
        <f t="shared" si="45"/>
        <v>0</v>
      </c>
      <c r="H191" s="71">
        <f t="shared" si="46"/>
        <v>0</v>
      </c>
      <c r="I191" s="71">
        <f t="shared" si="46"/>
        <v>0</v>
      </c>
      <c r="J191" s="72">
        <f t="shared" si="47"/>
        <v>0</v>
      </c>
    </row>
    <row r="192" spans="1:10" x14ac:dyDescent="0.25">
      <c r="A192" s="68" t="s">
        <v>1551</v>
      </c>
      <c r="B192" s="98" t="s">
        <v>271</v>
      </c>
      <c r="C192" s="70">
        <v>1</v>
      </c>
      <c r="D192" s="70" t="s">
        <v>272</v>
      </c>
      <c r="E192" s="211"/>
      <c r="F192" s="211"/>
      <c r="G192" s="72">
        <f t="shared" si="45"/>
        <v>0</v>
      </c>
      <c r="H192" s="71">
        <f t="shared" si="46"/>
        <v>0</v>
      </c>
      <c r="I192" s="71">
        <f t="shared" si="46"/>
        <v>0</v>
      </c>
      <c r="J192" s="72">
        <f t="shared" si="47"/>
        <v>0</v>
      </c>
    </row>
    <row r="193" spans="1:11" x14ac:dyDescent="0.25">
      <c r="A193" s="68" t="s">
        <v>1552</v>
      </c>
      <c r="B193" s="98" t="s">
        <v>273</v>
      </c>
      <c r="C193" s="70">
        <v>3.6</v>
      </c>
      <c r="D193" s="70" t="s">
        <v>274</v>
      </c>
      <c r="E193" s="211"/>
      <c r="F193" s="211"/>
      <c r="G193" s="72">
        <f t="shared" si="45"/>
        <v>0</v>
      </c>
      <c r="H193" s="71">
        <f t="shared" si="46"/>
        <v>0</v>
      </c>
      <c r="I193" s="71">
        <f t="shared" si="46"/>
        <v>0</v>
      </c>
      <c r="J193" s="72">
        <f t="shared" si="47"/>
        <v>0</v>
      </c>
    </row>
    <row r="194" spans="1:11" s="5" customFormat="1" x14ac:dyDescent="0.25">
      <c r="A194" s="68" t="s">
        <v>1553</v>
      </c>
      <c r="B194" s="102" t="s">
        <v>275</v>
      </c>
      <c r="C194" s="103">
        <v>120</v>
      </c>
      <c r="D194" s="103" t="s">
        <v>25</v>
      </c>
      <c r="E194" s="211"/>
      <c r="F194" s="127">
        <v>0</v>
      </c>
      <c r="G194" s="76">
        <f>ROUND((F194+E194)*$C194,2)</f>
        <v>0</v>
      </c>
      <c r="H194" s="71">
        <f t="shared" si="46"/>
        <v>0</v>
      </c>
      <c r="I194" s="71">
        <f t="shared" si="46"/>
        <v>0</v>
      </c>
      <c r="J194" s="76">
        <f t="shared" si="47"/>
        <v>0</v>
      </c>
    </row>
    <row r="195" spans="1:11" x14ac:dyDescent="0.25">
      <c r="A195" s="79" t="s">
        <v>54</v>
      </c>
      <c r="B195" s="80" t="s">
        <v>276</v>
      </c>
      <c r="C195" s="70"/>
      <c r="D195" s="81"/>
      <c r="E195" s="108"/>
      <c r="F195" s="108"/>
      <c r="G195" s="83">
        <f>SUBTOTAL(9,G175:G194)</f>
        <v>0</v>
      </c>
      <c r="H195" s="82"/>
      <c r="I195" s="82"/>
      <c r="J195" s="83">
        <f>SUBTOTAL(9,J175:J194)</f>
        <v>0</v>
      </c>
    </row>
    <row r="196" spans="1:11" s="5" customFormat="1" x14ac:dyDescent="0.25">
      <c r="A196" s="68" t="s">
        <v>54</v>
      </c>
      <c r="B196" s="123" t="s">
        <v>277</v>
      </c>
      <c r="C196" s="124"/>
      <c r="D196" s="124"/>
      <c r="E196" s="128">
        <f>SUMPRODUCT(E16:E195,C16:C195)</f>
        <v>0</v>
      </c>
      <c r="F196" s="128">
        <f>SUMPRODUCT(F16:F195,C16:C195)</f>
        <v>0</v>
      </c>
      <c r="G196" s="125">
        <f>SUBTOTAL(9,G15:G195)</f>
        <v>0</v>
      </c>
      <c r="H196" s="108">
        <f>SUMPRODUCT(H16:H195,C16:C195)</f>
        <v>0</v>
      </c>
      <c r="I196" s="108">
        <f>SUMPRODUCT(I16:I195,C16:C195)</f>
        <v>0</v>
      </c>
      <c r="J196" s="125">
        <f>SUBTOTAL(9,J15:J195)</f>
        <v>0</v>
      </c>
    </row>
    <row r="197" spans="1:11" x14ac:dyDescent="0.25">
      <c r="A197" s="129" t="s">
        <v>54</v>
      </c>
      <c r="B197" s="130"/>
      <c r="C197" s="70"/>
      <c r="D197" s="131"/>
      <c r="E197" s="132"/>
      <c r="F197" s="132"/>
      <c r="G197" s="72"/>
      <c r="H197" s="133"/>
      <c r="I197" s="133"/>
      <c r="J197" s="72"/>
    </row>
    <row r="198" spans="1:11" x14ac:dyDescent="0.25">
      <c r="A198" s="79" t="s">
        <v>278</v>
      </c>
      <c r="B198" s="84" t="s">
        <v>279</v>
      </c>
      <c r="C198" s="81"/>
      <c r="D198" s="81"/>
      <c r="E198" s="108"/>
      <c r="F198" s="108"/>
      <c r="G198" s="83"/>
      <c r="H198" s="82"/>
      <c r="I198" s="82"/>
      <c r="J198" s="83"/>
    </row>
    <row r="199" spans="1:11" ht="25.5" x14ac:dyDescent="0.25">
      <c r="A199" s="134" t="s">
        <v>57</v>
      </c>
      <c r="B199" s="69" t="s">
        <v>280</v>
      </c>
      <c r="C199" s="70">
        <v>136.9</v>
      </c>
      <c r="D199" s="131" t="s">
        <v>18</v>
      </c>
      <c r="E199" s="211"/>
      <c r="F199" s="211"/>
      <c r="G199" s="72">
        <f t="shared" ref="G199:G207" si="48">ROUND((F199+E199)*$C199,2)</f>
        <v>0</v>
      </c>
      <c r="H199" s="71">
        <f t="shared" ref="H199:I207" si="49">+E199*(1+$J$4)</f>
        <v>0</v>
      </c>
      <c r="I199" s="71">
        <f t="shared" si="49"/>
        <v>0</v>
      </c>
      <c r="J199" s="72">
        <f t="shared" ref="J199:J207" si="50">ROUND((I199+H199)*$C199,2)</f>
        <v>0</v>
      </c>
    </row>
    <row r="200" spans="1:11" x14ac:dyDescent="0.25">
      <c r="A200" s="134" t="s">
        <v>59</v>
      </c>
      <c r="B200" s="69" t="s">
        <v>281</v>
      </c>
      <c r="C200" s="70">
        <v>169.1</v>
      </c>
      <c r="D200" s="131" t="s">
        <v>18</v>
      </c>
      <c r="E200" s="211"/>
      <c r="F200" s="211"/>
      <c r="G200" s="72">
        <f t="shared" si="48"/>
        <v>0</v>
      </c>
      <c r="H200" s="71">
        <f t="shared" si="49"/>
        <v>0</v>
      </c>
      <c r="I200" s="71">
        <f t="shared" si="49"/>
        <v>0</v>
      </c>
      <c r="J200" s="72">
        <f t="shared" si="50"/>
        <v>0</v>
      </c>
    </row>
    <row r="201" spans="1:11" ht="25.5" x14ac:dyDescent="0.25">
      <c r="A201" s="134" t="s">
        <v>61</v>
      </c>
      <c r="B201" s="69" t="s">
        <v>282</v>
      </c>
      <c r="C201" s="70">
        <v>17</v>
      </c>
      <c r="D201" s="131" t="s">
        <v>18</v>
      </c>
      <c r="E201" s="211"/>
      <c r="F201" s="211"/>
      <c r="G201" s="72">
        <f t="shared" si="48"/>
        <v>0</v>
      </c>
      <c r="H201" s="71">
        <f t="shared" si="49"/>
        <v>0</v>
      </c>
      <c r="I201" s="71">
        <f t="shared" si="49"/>
        <v>0</v>
      </c>
      <c r="J201" s="72">
        <f t="shared" si="50"/>
        <v>0</v>
      </c>
    </row>
    <row r="202" spans="1:11" x14ac:dyDescent="0.25">
      <c r="A202" s="134" t="s">
        <v>63</v>
      </c>
      <c r="B202" s="69" t="s">
        <v>283</v>
      </c>
      <c r="C202" s="70">
        <v>90</v>
      </c>
      <c r="D202" s="131" t="s">
        <v>284</v>
      </c>
      <c r="E202" s="211"/>
      <c r="F202" s="211"/>
      <c r="G202" s="72">
        <f t="shared" si="48"/>
        <v>0</v>
      </c>
      <c r="H202" s="71">
        <f t="shared" si="49"/>
        <v>0</v>
      </c>
      <c r="I202" s="71">
        <f t="shared" si="49"/>
        <v>0</v>
      </c>
      <c r="J202" s="72">
        <f t="shared" si="50"/>
        <v>0</v>
      </c>
    </row>
    <row r="203" spans="1:11" x14ac:dyDescent="0.25">
      <c r="A203" s="134" t="s">
        <v>65</v>
      </c>
      <c r="B203" s="69" t="s">
        <v>285</v>
      </c>
      <c r="C203" s="70">
        <v>6</v>
      </c>
      <c r="D203" s="131" t="s">
        <v>284</v>
      </c>
      <c r="E203" s="211"/>
      <c r="F203" s="211"/>
      <c r="G203" s="72">
        <f t="shared" si="48"/>
        <v>0</v>
      </c>
      <c r="H203" s="71">
        <f t="shared" si="49"/>
        <v>0</v>
      </c>
      <c r="I203" s="71">
        <f t="shared" si="49"/>
        <v>0</v>
      </c>
      <c r="J203" s="72">
        <f t="shared" si="50"/>
        <v>0</v>
      </c>
    </row>
    <row r="204" spans="1:11" x14ac:dyDescent="0.25">
      <c r="A204" s="134" t="s">
        <v>67</v>
      </c>
      <c r="B204" s="69" t="s">
        <v>286</v>
      </c>
      <c r="C204" s="70">
        <v>30</v>
      </c>
      <c r="D204" s="131" t="s">
        <v>284</v>
      </c>
      <c r="E204" s="211"/>
      <c r="F204" s="211"/>
      <c r="G204" s="72">
        <f t="shared" si="48"/>
        <v>0</v>
      </c>
      <c r="H204" s="71">
        <f t="shared" si="49"/>
        <v>0</v>
      </c>
      <c r="I204" s="71">
        <f t="shared" si="49"/>
        <v>0</v>
      </c>
      <c r="J204" s="72">
        <f t="shared" si="50"/>
        <v>0</v>
      </c>
    </row>
    <row r="205" spans="1:11" x14ac:dyDescent="0.25">
      <c r="A205" s="134" t="s">
        <v>71</v>
      </c>
      <c r="B205" s="69" t="s">
        <v>287</v>
      </c>
      <c r="C205" s="70">
        <v>1</v>
      </c>
      <c r="D205" s="131" t="s">
        <v>284</v>
      </c>
      <c r="E205" s="211"/>
      <c r="F205" s="211"/>
      <c r="G205" s="72">
        <f t="shared" si="48"/>
        <v>0</v>
      </c>
      <c r="H205" s="71">
        <f t="shared" si="49"/>
        <v>0</v>
      </c>
      <c r="I205" s="71">
        <f t="shared" si="49"/>
        <v>0</v>
      </c>
      <c r="J205" s="72">
        <f t="shared" si="50"/>
        <v>0</v>
      </c>
    </row>
    <row r="206" spans="1:11" x14ac:dyDescent="0.25">
      <c r="A206" s="134" t="s">
        <v>73</v>
      </c>
      <c r="B206" s="69" t="s">
        <v>288</v>
      </c>
      <c r="C206" s="70">
        <v>3</v>
      </c>
      <c r="D206" s="131" t="s">
        <v>284</v>
      </c>
      <c r="E206" s="211"/>
      <c r="F206" s="211"/>
      <c r="G206" s="72">
        <f t="shared" si="48"/>
        <v>0</v>
      </c>
      <c r="H206" s="71">
        <f t="shared" si="49"/>
        <v>0</v>
      </c>
      <c r="I206" s="71">
        <f t="shared" si="49"/>
        <v>0</v>
      </c>
      <c r="J206" s="72">
        <f t="shared" si="50"/>
        <v>0</v>
      </c>
    </row>
    <row r="207" spans="1:11" s="5" customFormat="1" x14ac:dyDescent="0.25">
      <c r="A207" s="134" t="s">
        <v>75</v>
      </c>
      <c r="B207" s="69" t="s">
        <v>289</v>
      </c>
      <c r="C207" s="70">
        <v>1</v>
      </c>
      <c r="D207" s="131" t="s">
        <v>284</v>
      </c>
      <c r="E207" s="211"/>
      <c r="F207" s="211"/>
      <c r="G207" s="72">
        <f t="shared" si="48"/>
        <v>0</v>
      </c>
      <c r="H207" s="71">
        <f t="shared" si="49"/>
        <v>0</v>
      </c>
      <c r="I207" s="71">
        <f t="shared" si="49"/>
        <v>0</v>
      </c>
      <c r="J207" s="72">
        <f t="shared" si="50"/>
        <v>0</v>
      </c>
      <c r="K207" s="1"/>
    </row>
    <row r="208" spans="1:11" s="5" customFormat="1" x14ac:dyDescent="0.25">
      <c r="A208" s="79" t="s">
        <v>54</v>
      </c>
      <c r="B208" s="84" t="s">
        <v>290</v>
      </c>
      <c r="C208" s="70"/>
      <c r="D208" s="81"/>
      <c r="E208" s="135">
        <f>SUMPRODUCT(E199:E207,C199:C207)</f>
        <v>0</v>
      </c>
      <c r="F208" s="135">
        <f>SUMPRODUCT(F199:F207,C199:C207)</f>
        <v>0</v>
      </c>
      <c r="G208" s="83">
        <f>SUBTOTAL(9,G199:G207)</f>
        <v>0</v>
      </c>
      <c r="H208" s="82">
        <f>SUMPRODUCT(H199:H207,C199:C207)</f>
        <v>0</v>
      </c>
      <c r="I208" s="82">
        <f>SUMPRODUCT(I199:I207,C199:C207)</f>
        <v>0</v>
      </c>
      <c r="J208" s="83">
        <f>SUBTOTAL(9,J199:J207)</f>
        <v>0</v>
      </c>
      <c r="K208" s="1"/>
    </row>
    <row r="209" spans="1:11" x14ac:dyDescent="0.25">
      <c r="A209" s="129" t="s">
        <v>54</v>
      </c>
      <c r="B209" s="130"/>
      <c r="C209" s="70"/>
      <c r="D209" s="131"/>
      <c r="E209" s="132"/>
      <c r="F209" s="132"/>
      <c r="G209" s="72"/>
      <c r="H209" s="133"/>
      <c r="I209" s="133"/>
      <c r="J209" s="72"/>
    </row>
    <row r="210" spans="1:11" x14ac:dyDescent="0.25">
      <c r="A210" s="68" t="s">
        <v>291</v>
      </c>
      <c r="B210" s="123" t="s">
        <v>292</v>
      </c>
      <c r="C210" s="103"/>
      <c r="D210" s="124"/>
      <c r="E210" s="108"/>
      <c r="F210" s="108"/>
      <c r="G210" s="125"/>
      <c r="H210" s="108"/>
      <c r="I210" s="108"/>
      <c r="J210" s="125"/>
      <c r="K210" s="5"/>
    </row>
    <row r="211" spans="1:11" x14ac:dyDescent="0.25">
      <c r="A211" s="134" t="s">
        <v>88</v>
      </c>
      <c r="B211" s="123" t="s">
        <v>293</v>
      </c>
      <c r="C211" s="103"/>
      <c r="D211" s="136"/>
      <c r="E211" s="132"/>
      <c r="F211" s="132"/>
      <c r="G211" s="76"/>
      <c r="H211" s="132"/>
      <c r="I211" s="132"/>
      <c r="J211" s="76"/>
      <c r="K211" s="5"/>
    </row>
    <row r="212" spans="1:11" x14ac:dyDescent="0.25">
      <c r="A212" s="134" t="s">
        <v>1126</v>
      </c>
      <c r="B212" s="69" t="s">
        <v>294</v>
      </c>
      <c r="C212" s="70">
        <v>2600</v>
      </c>
      <c r="D212" s="131" t="s">
        <v>18</v>
      </c>
      <c r="E212" s="211"/>
      <c r="F212" s="212"/>
      <c r="G212" s="72">
        <f t="shared" ref="G212:G215" si="51">ROUND((F212+E212)*$C212,2)</f>
        <v>0</v>
      </c>
      <c r="H212" s="71">
        <f t="shared" ref="H212:I215" si="52">+E212*(1+$J$4)</f>
        <v>0</v>
      </c>
      <c r="I212" s="86">
        <f t="shared" si="52"/>
        <v>0</v>
      </c>
      <c r="J212" s="72">
        <f t="shared" ref="J212:J215" si="53">ROUND((I212+H212)*$C212,2)</f>
        <v>0</v>
      </c>
    </row>
    <row r="213" spans="1:11" ht="25.5" x14ac:dyDescent="0.25">
      <c r="A213" s="134" t="s">
        <v>1128</v>
      </c>
      <c r="B213" s="69" t="s">
        <v>295</v>
      </c>
      <c r="C213" s="70">
        <v>165</v>
      </c>
      <c r="D213" s="131" t="s">
        <v>18</v>
      </c>
      <c r="E213" s="211"/>
      <c r="F213" s="211"/>
      <c r="G213" s="72">
        <f t="shared" si="51"/>
        <v>0</v>
      </c>
      <c r="H213" s="71">
        <f t="shared" si="52"/>
        <v>0</v>
      </c>
      <c r="I213" s="71">
        <f t="shared" si="52"/>
        <v>0</v>
      </c>
      <c r="J213" s="72">
        <f t="shared" si="53"/>
        <v>0</v>
      </c>
    </row>
    <row r="214" spans="1:11" x14ac:dyDescent="0.25">
      <c r="A214" s="134" t="s">
        <v>1554</v>
      </c>
      <c r="B214" s="69" t="s">
        <v>296</v>
      </c>
      <c r="C214" s="70">
        <v>766</v>
      </c>
      <c r="D214" s="131" t="s">
        <v>274</v>
      </c>
      <c r="E214" s="211"/>
      <c r="F214" s="212"/>
      <c r="G214" s="72">
        <f t="shared" si="51"/>
        <v>0</v>
      </c>
      <c r="H214" s="71">
        <f t="shared" si="52"/>
        <v>0</v>
      </c>
      <c r="I214" s="86">
        <f t="shared" si="52"/>
        <v>0</v>
      </c>
      <c r="J214" s="72">
        <f t="shared" si="53"/>
        <v>0</v>
      </c>
    </row>
    <row r="215" spans="1:11" s="5" customFormat="1" ht="25.5" x14ac:dyDescent="0.25">
      <c r="A215" s="134" t="s">
        <v>1555</v>
      </c>
      <c r="B215" s="137" t="s">
        <v>297</v>
      </c>
      <c r="C215" s="103">
        <v>15280</v>
      </c>
      <c r="D215" s="136" t="s">
        <v>298</v>
      </c>
      <c r="E215" s="211"/>
      <c r="F215" s="71">
        <v>0</v>
      </c>
      <c r="G215" s="76">
        <f t="shared" si="51"/>
        <v>0</v>
      </c>
      <c r="H215" s="71">
        <f t="shared" si="52"/>
        <v>0</v>
      </c>
      <c r="I215" s="71">
        <f t="shared" si="52"/>
        <v>0</v>
      </c>
      <c r="J215" s="76">
        <f t="shared" si="53"/>
        <v>0</v>
      </c>
    </row>
    <row r="216" spans="1:11" s="5" customFormat="1" x14ac:dyDescent="0.25">
      <c r="A216" s="134" t="s">
        <v>90</v>
      </c>
      <c r="B216" s="123" t="s">
        <v>299</v>
      </c>
      <c r="C216" s="103"/>
      <c r="D216" s="136"/>
      <c r="E216" s="71"/>
      <c r="F216" s="71"/>
      <c r="G216" s="76"/>
      <c r="H216" s="71"/>
      <c r="I216" s="71"/>
      <c r="J216" s="76"/>
    </row>
    <row r="217" spans="1:11" s="5" customFormat="1" ht="38.25" x14ac:dyDescent="0.25">
      <c r="A217" s="134" t="s">
        <v>1129</v>
      </c>
      <c r="B217" s="137" t="s">
        <v>300</v>
      </c>
      <c r="C217" s="103">
        <v>400</v>
      </c>
      <c r="D217" s="136" t="s">
        <v>274</v>
      </c>
      <c r="E217" s="211"/>
      <c r="F217" s="211"/>
      <c r="G217" s="76">
        <f t="shared" ref="G217:G219" si="54">ROUND((F217+E217)*$C217,2)</f>
        <v>0</v>
      </c>
      <c r="H217" s="71">
        <f t="shared" ref="H217:I219" si="55">+E217*(1+$J$4)</f>
        <v>0</v>
      </c>
      <c r="I217" s="71">
        <f t="shared" si="55"/>
        <v>0</v>
      </c>
      <c r="J217" s="76">
        <f t="shared" ref="J217:J219" si="56">ROUND((I217+H217)*$C217,2)</f>
        <v>0</v>
      </c>
    </row>
    <row r="218" spans="1:11" s="5" customFormat="1" ht="25.5" x14ac:dyDescent="0.25">
      <c r="A218" s="134" t="s">
        <v>1131</v>
      </c>
      <c r="B218" s="137" t="s">
        <v>301</v>
      </c>
      <c r="C218" s="103">
        <v>500</v>
      </c>
      <c r="D218" s="136" t="s">
        <v>298</v>
      </c>
      <c r="E218" s="211"/>
      <c r="F218" s="71">
        <v>0</v>
      </c>
      <c r="G218" s="76">
        <f t="shared" si="54"/>
        <v>0</v>
      </c>
      <c r="H218" s="71">
        <f t="shared" si="55"/>
        <v>0</v>
      </c>
      <c r="I218" s="71">
        <f t="shared" si="55"/>
        <v>0</v>
      </c>
      <c r="J218" s="76">
        <f t="shared" si="56"/>
        <v>0</v>
      </c>
    </row>
    <row r="219" spans="1:11" s="5" customFormat="1" x14ac:dyDescent="0.25">
      <c r="A219" s="134" t="s">
        <v>1133</v>
      </c>
      <c r="B219" s="69" t="s">
        <v>302</v>
      </c>
      <c r="C219" s="70">
        <v>1900</v>
      </c>
      <c r="D219" s="131" t="s">
        <v>274</v>
      </c>
      <c r="E219" s="211"/>
      <c r="F219" s="212"/>
      <c r="G219" s="72">
        <f t="shared" si="54"/>
        <v>0</v>
      </c>
      <c r="H219" s="71">
        <f t="shared" si="55"/>
        <v>0</v>
      </c>
      <c r="I219" s="86">
        <f t="shared" si="55"/>
        <v>0</v>
      </c>
      <c r="J219" s="72">
        <f t="shared" si="56"/>
        <v>0</v>
      </c>
      <c r="K219" s="1"/>
    </row>
    <row r="220" spans="1:11" s="5" customFormat="1" x14ac:dyDescent="0.25">
      <c r="A220" s="79" t="s">
        <v>54</v>
      </c>
      <c r="B220" s="84" t="s">
        <v>303</v>
      </c>
      <c r="C220" s="70"/>
      <c r="D220" s="81"/>
      <c r="E220" s="135">
        <f>SUMPRODUCT(E212:E219,C212:C219)</f>
        <v>0</v>
      </c>
      <c r="F220" s="135">
        <f>SUMPRODUCT(F212:F219,C212:C219)</f>
        <v>0</v>
      </c>
      <c r="G220" s="83">
        <f>SUBTOTAL(9,G211:G219)</f>
        <v>0</v>
      </c>
      <c r="H220" s="82">
        <f>SUMPRODUCT(H212:H219,C212:C219)</f>
        <v>0</v>
      </c>
      <c r="I220" s="82">
        <f>SUMPRODUCT(I212:I219,C212:C219)</f>
        <v>0</v>
      </c>
      <c r="J220" s="83">
        <f>SUBTOTAL(9,J211:J219)</f>
        <v>0</v>
      </c>
      <c r="K220" s="1"/>
    </row>
    <row r="221" spans="1:11" x14ac:dyDescent="0.25">
      <c r="A221" s="79" t="s">
        <v>54</v>
      </c>
      <c r="B221" s="84"/>
      <c r="C221" s="70"/>
      <c r="D221" s="131"/>
      <c r="E221" s="132"/>
      <c r="F221" s="132"/>
      <c r="G221" s="72"/>
      <c r="H221" s="133"/>
      <c r="I221" s="133"/>
      <c r="J221" s="72"/>
    </row>
    <row r="222" spans="1:11" x14ac:dyDescent="0.25">
      <c r="A222" s="68" t="s">
        <v>304</v>
      </c>
      <c r="B222" s="123" t="s">
        <v>305</v>
      </c>
      <c r="C222" s="103"/>
      <c r="D222" s="124"/>
      <c r="E222" s="108"/>
      <c r="F222" s="108"/>
      <c r="G222" s="125"/>
      <c r="H222" s="108"/>
      <c r="I222" s="108"/>
      <c r="J222" s="125"/>
      <c r="K222" s="5"/>
    </row>
    <row r="223" spans="1:11" x14ac:dyDescent="0.25">
      <c r="A223" s="68" t="s">
        <v>110</v>
      </c>
      <c r="B223" s="123" t="s">
        <v>306</v>
      </c>
      <c r="C223" s="103"/>
      <c r="D223" s="124"/>
      <c r="E223" s="108"/>
      <c r="F223" s="108"/>
      <c r="G223" s="125"/>
      <c r="H223" s="108"/>
      <c r="I223" s="108"/>
      <c r="J223" s="125"/>
      <c r="K223" s="5"/>
    </row>
    <row r="224" spans="1:11" x14ac:dyDescent="0.25">
      <c r="A224" s="134" t="s">
        <v>1556</v>
      </c>
      <c r="B224" s="69" t="s">
        <v>307</v>
      </c>
      <c r="C224" s="70">
        <v>7829.82</v>
      </c>
      <c r="D224" s="131" t="s">
        <v>53</v>
      </c>
      <c r="E224" s="211"/>
      <c r="F224" s="212"/>
      <c r="G224" s="72">
        <f t="shared" ref="G224:G229" si="57">ROUND((F224+E224)*$C224,2)</f>
        <v>0</v>
      </c>
      <c r="H224" s="71">
        <f t="shared" ref="H224:I229" si="58">+E224*(1+$J$4)</f>
        <v>0</v>
      </c>
      <c r="I224" s="86">
        <f t="shared" si="58"/>
        <v>0</v>
      </c>
      <c r="J224" s="72">
        <f t="shared" ref="J224:J229" si="59">ROUND((I224+H224)*$C224,2)</f>
        <v>0</v>
      </c>
    </row>
    <row r="225" spans="1:11" x14ac:dyDescent="0.25">
      <c r="A225" s="134" t="s">
        <v>1140</v>
      </c>
      <c r="B225" s="69" t="s">
        <v>308</v>
      </c>
      <c r="C225" s="70">
        <v>4041.82</v>
      </c>
      <c r="D225" s="131" t="s">
        <v>53</v>
      </c>
      <c r="E225" s="211"/>
      <c r="F225" s="212"/>
      <c r="G225" s="72">
        <f t="shared" si="57"/>
        <v>0</v>
      </c>
      <c r="H225" s="71">
        <f t="shared" si="58"/>
        <v>0</v>
      </c>
      <c r="I225" s="86">
        <f t="shared" si="58"/>
        <v>0</v>
      </c>
      <c r="J225" s="72">
        <f t="shared" si="59"/>
        <v>0</v>
      </c>
    </row>
    <row r="226" spans="1:11" x14ac:dyDescent="0.25">
      <c r="A226" s="134" t="s">
        <v>1557</v>
      </c>
      <c r="B226" s="69" t="s">
        <v>309</v>
      </c>
      <c r="C226" s="70">
        <v>16651.310000000001</v>
      </c>
      <c r="D226" s="131" t="s">
        <v>53</v>
      </c>
      <c r="E226" s="211"/>
      <c r="F226" s="212"/>
      <c r="G226" s="72">
        <f t="shared" si="57"/>
        <v>0</v>
      </c>
      <c r="H226" s="71">
        <f t="shared" si="58"/>
        <v>0</v>
      </c>
      <c r="I226" s="86">
        <f t="shared" si="58"/>
        <v>0</v>
      </c>
      <c r="J226" s="72">
        <f t="shared" si="59"/>
        <v>0</v>
      </c>
    </row>
    <row r="227" spans="1:11" x14ac:dyDescent="0.25">
      <c r="A227" s="134" t="s">
        <v>1558</v>
      </c>
      <c r="B227" s="69" t="s">
        <v>310</v>
      </c>
      <c r="C227" s="70">
        <v>49909.760000000002</v>
      </c>
      <c r="D227" s="131" t="s">
        <v>53</v>
      </c>
      <c r="E227" s="211"/>
      <c r="F227" s="212"/>
      <c r="G227" s="72">
        <f t="shared" si="57"/>
        <v>0</v>
      </c>
      <c r="H227" s="71">
        <f t="shared" si="58"/>
        <v>0</v>
      </c>
      <c r="I227" s="86">
        <f t="shared" si="58"/>
        <v>0</v>
      </c>
      <c r="J227" s="72">
        <f t="shared" si="59"/>
        <v>0</v>
      </c>
    </row>
    <row r="228" spans="1:11" x14ac:dyDescent="0.25">
      <c r="A228" s="134" t="s">
        <v>1559</v>
      </c>
      <c r="B228" s="69" t="s">
        <v>311</v>
      </c>
      <c r="C228" s="70">
        <v>44006.73</v>
      </c>
      <c r="D228" s="131" t="s">
        <v>53</v>
      </c>
      <c r="E228" s="211"/>
      <c r="F228" s="212"/>
      <c r="G228" s="72">
        <f t="shared" si="57"/>
        <v>0</v>
      </c>
      <c r="H228" s="71">
        <f t="shared" si="58"/>
        <v>0</v>
      </c>
      <c r="I228" s="86">
        <f t="shared" si="58"/>
        <v>0</v>
      </c>
      <c r="J228" s="72">
        <f t="shared" si="59"/>
        <v>0</v>
      </c>
    </row>
    <row r="229" spans="1:11" x14ac:dyDescent="0.25">
      <c r="A229" s="134" t="s">
        <v>1560</v>
      </c>
      <c r="B229" s="69" t="s">
        <v>312</v>
      </c>
      <c r="C229" s="70">
        <v>23902.27</v>
      </c>
      <c r="D229" s="131" t="s">
        <v>53</v>
      </c>
      <c r="E229" s="211"/>
      <c r="F229" s="212"/>
      <c r="G229" s="72">
        <f t="shared" si="57"/>
        <v>0</v>
      </c>
      <c r="H229" s="71">
        <f t="shared" si="58"/>
        <v>0</v>
      </c>
      <c r="I229" s="86">
        <f t="shared" si="58"/>
        <v>0</v>
      </c>
      <c r="J229" s="72">
        <f t="shared" si="59"/>
        <v>0</v>
      </c>
    </row>
    <row r="230" spans="1:11" x14ac:dyDescent="0.25">
      <c r="A230" s="79" t="s">
        <v>54</v>
      </c>
      <c r="B230" s="80" t="s">
        <v>313</v>
      </c>
      <c r="C230" s="70"/>
      <c r="D230" s="81"/>
      <c r="E230" s="82"/>
      <c r="F230" s="82"/>
      <c r="G230" s="83">
        <f>SUBTOTAL(9,G224:G229)</f>
        <v>0</v>
      </c>
      <c r="H230" s="82"/>
      <c r="I230" s="82"/>
      <c r="J230" s="83">
        <f>SUBTOTAL(9,J224:J229)</f>
        <v>0</v>
      </c>
    </row>
    <row r="231" spans="1:11" x14ac:dyDescent="0.25">
      <c r="A231" s="79" t="s">
        <v>112</v>
      </c>
      <c r="B231" s="84" t="s">
        <v>314</v>
      </c>
      <c r="C231" s="70"/>
      <c r="D231" s="81"/>
      <c r="E231" s="82"/>
      <c r="F231" s="82"/>
      <c r="G231" s="83"/>
      <c r="H231" s="82"/>
      <c r="I231" s="82"/>
      <c r="J231" s="83"/>
    </row>
    <row r="232" spans="1:11" x14ac:dyDescent="0.25">
      <c r="A232" s="134" t="s">
        <v>1142</v>
      </c>
      <c r="B232" s="69" t="s">
        <v>315</v>
      </c>
      <c r="C232" s="70">
        <v>155</v>
      </c>
      <c r="D232" s="131" t="s">
        <v>53</v>
      </c>
      <c r="E232" s="211"/>
      <c r="F232" s="212"/>
      <c r="G232" s="72">
        <f>ROUND((F232+E232)*$C232,2)</f>
        <v>0</v>
      </c>
      <c r="H232" s="71">
        <f>+E232*(1+$J$4)</f>
        <v>0</v>
      </c>
      <c r="I232" s="86">
        <f>+F232*(1+$J$4)</f>
        <v>0</v>
      </c>
      <c r="J232" s="72">
        <f>ROUND((I232+H232)*$C232,2)</f>
        <v>0</v>
      </c>
    </row>
    <row r="233" spans="1:11" x14ac:dyDescent="0.25">
      <c r="A233" s="79" t="s">
        <v>54</v>
      </c>
      <c r="B233" s="80" t="s">
        <v>316</v>
      </c>
      <c r="C233" s="70"/>
      <c r="D233" s="81"/>
      <c r="E233" s="82"/>
      <c r="F233" s="82"/>
      <c r="G233" s="83">
        <f>SUBTOTAL(9,G232)</f>
        <v>0</v>
      </c>
      <c r="H233" s="82"/>
      <c r="I233" s="82"/>
      <c r="J233" s="83">
        <f>SUBTOTAL(9,J232)</f>
        <v>0</v>
      </c>
    </row>
    <row r="234" spans="1:11" s="5" customFormat="1" x14ac:dyDescent="0.25">
      <c r="A234" s="79" t="s">
        <v>114</v>
      </c>
      <c r="B234" s="84" t="s">
        <v>317</v>
      </c>
      <c r="C234" s="70"/>
      <c r="D234" s="81"/>
      <c r="E234" s="82"/>
      <c r="F234" s="82"/>
      <c r="G234" s="83"/>
      <c r="H234" s="82"/>
      <c r="I234" s="82"/>
      <c r="J234" s="83"/>
      <c r="K234" s="1"/>
    </row>
    <row r="235" spans="1:11" ht="25.5" x14ac:dyDescent="0.25">
      <c r="A235" s="134" t="s">
        <v>116</v>
      </c>
      <c r="B235" s="69" t="s">
        <v>318</v>
      </c>
      <c r="C235" s="70">
        <v>8680</v>
      </c>
      <c r="D235" s="131" t="s">
        <v>18</v>
      </c>
      <c r="E235" s="211"/>
      <c r="F235" s="212"/>
      <c r="G235" s="72">
        <f>ROUND((F235+E235)*$C235,2)</f>
        <v>0</v>
      </c>
      <c r="H235" s="71">
        <f>+E235*(1+$J$4)</f>
        <v>0</v>
      </c>
      <c r="I235" s="86">
        <f>+F235*(1+$J$4)</f>
        <v>0</v>
      </c>
      <c r="J235" s="72">
        <f>ROUND((I235+H235)*$C235,2)</f>
        <v>0</v>
      </c>
    </row>
    <row r="236" spans="1:11" x14ac:dyDescent="0.25">
      <c r="A236" s="79" t="s">
        <v>54</v>
      </c>
      <c r="B236" s="80" t="s">
        <v>319</v>
      </c>
      <c r="C236" s="70"/>
      <c r="D236" s="81"/>
      <c r="E236" s="82"/>
      <c r="F236" s="82"/>
      <c r="G236" s="83">
        <f>SUBTOTAL(9,G235)</f>
        <v>0</v>
      </c>
      <c r="H236" s="82"/>
      <c r="I236" s="82"/>
      <c r="J236" s="83">
        <f>SUBTOTAL(9,J235)</f>
        <v>0</v>
      </c>
    </row>
    <row r="237" spans="1:11" x14ac:dyDescent="0.25">
      <c r="A237" s="68" t="s">
        <v>415</v>
      </c>
      <c r="B237" s="123" t="s">
        <v>320</v>
      </c>
      <c r="C237" s="103"/>
      <c r="D237" s="124"/>
      <c r="E237" s="108"/>
      <c r="F237" s="108"/>
      <c r="G237" s="125"/>
      <c r="H237" s="108"/>
      <c r="I237" s="108"/>
      <c r="J237" s="125"/>
      <c r="K237" s="5"/>
    </row>
    <row r="238" spans="1:11" s="5" customFormat="1" x14ac:dyDescent="0.25">
      <c r="A238" s="134" t="s">
        <v>1561</v>
      </c>
      <c r="B238" s="137" t="s">
        <v>321</v>
      </c>
      <c r="C238" s="103">
        <v>1600</v>
      </c>
      <c r="D238" s="136" t="s">
        <v>274</v>
      </c>
      <c r="E238" s="211"/>
      <c r="F238" s="71">
        <v>0</v>
      </c>
      <c r="G238" s="76">
        <f t="shared" ref="G238:G239" si="60">ROUND((F238+E238)*$C238,2)</f>
        <v>0</v>
      </c>
      <c r="H238" s="71">
        <f t="shared" ref="H238:I239" si="61">+E238*(1+$J$4)</f>
        <v>0</v>
      </c>
      <c r="I238" s="71">
        <f t="shared" si="61"/>
        <v>0</v>
      </c>
      <c r="J238" s="76">
        <f t="shared" ref="J238:J239" si="62">ROUND((I238+H238)*$C238,2)</f>
        <v>0</v>
      </c>
    </row>
    <row r="239" spans="1:11" ht="25.5" x14ac:dyDescent="0.25">
      <c r="A239" s="134" t="s">
        <v>1562</v>
      </c>
      <c r="B239" s="69" t="s">
        <v>322</v>
      </c>
      <c r="C239" s="70">
        <v>1600</v>
      </c>
      <c r="D239" s="131" t="s">
        <v>274</v>
      </c>
      <c r="E239" s="211"/>
      <c r="F239" s="211"/>
      <c r="G239" s="72">
        <f t="shared" si="60"/>
        <v>0</v>
      </c>
      <c r="H239" s="71">
        <f t="shared" si="61"/>
        <v>0</v>
      </c>
      <c r="I239" s="71">
        <f t="shared" si="61"/>
        <v>0</v>
      </c>
      <c r="J239" s="72">
        <f t="shared" si="62"/>
        <v>0</v>
      </c>
    </row>
    <row r="240" spans="1:11" s="5" customFormat="1" x14ac:dyDescent="0.25">
      <c r="A240" s="79" t="s">
        <v>54</v>
      </c>
      <c r="B240" s="80" t="s">
        <v>323</v>
      </c>
      <c r="C240" s="70"/>
      <c r="D240" s="81"/>
      <c r="E240" s="108"/>
      <c r="F240" s="108"/>
      <c r="G240" s="83">
        <f>SUBTOTAL(9,G238:G239)</f>
        <v>0</v>
      </c>
      <c r="H240" s="82"/>
      <c r="I240" s="82"/>
      <c r="J240" s="83">
        <f>SUBTOTAL(9,J238:J239)</f>
        <v>0</v>
      </c>
      <c r="K240" s="1"/>
    </row>
    <row r="241" spans="1:11" s="5" customFormat="1" x14ac:dyDescent="0.25">
      <c r="A241" s="79" t="s">
        <v>54</v>
      </c>
      <c r="B241" s="84" t="s">
        <v>324</v>
      </c>
      <c r="C241" s="70"/>
      <c r="D241" s="81"/>
      <c r="E241" s="135">
        <f>SUMPRODUCT(E224:E240,C224:C240)</f>
        <v>0</v>
      </c>
      <c r="F241" s="135">
        <f>SUMPRODUCT(F224:F240,C224:C240)</f>
        <v>0</v>
      </c>
      <c r="G241" s="83">
        <f>SUBTOTAL(9,G222:G240)</f>
        <v>0</v>
      </c>
      <c r="H241" s="82">
        <f>SUMPRODUCT(H224:H240,C224:C240)</f>
        <v>0</v>
      </c>
      <c r="I241" s="82">
        <f>SUMPRODUCT(I224:I240,C224:C240)</f>
        <v>0</v>
      </c>
      <c r="J241" s="83">
        <f>SUBTOTAL(9,J222:J240)</f>
        <v>0</v>
      </c>
      <c r="K241" s="1"/>
    </row>
    <row r="242" spans="1:11" x14ac:dyDescent="0.25">
      <c r="A242" s="79" t="s">
        <v>54</v>
      </c>
      <c r="B242" s="130"/>
      <c r="C242" s="70"/>
      <c r="D242" s="131"/>
      <c r="E242" s="71"/>
      <c r="F242" s="71"/>
      <c r="G242" s="72"/>
      <c r="H242" s="86"/>
      <c r="I242" s="86"/>
      <c r="J242" s="72"/>
    </row>
    <row r="243" spans="1:11" x14ac:dyDescent="0.25">
      <c r="A243" s="68" t="s">
        <v>325</v>
      </c>
      <c r="B243" s="123" t="s">
        <v>326</v>
      </c>
      <c r="C243" s="103"/>
      <c r="D243" s="124"/>
      <c r="E243" s="108"/>
      <c r="F243" s="108"/>
      <c r="G243" s="125"/>
      <c r="H243" s="108"/>
      <c r="I243" s="108"/>
      <c r="J243" s="125"/>
      <c r="K243" s="5"/>
    </row>
    <row r="244" spans="1:11" x14ac:dyDescent="0.25">
      <c r="A244" s="68" t="s">
        <v>121</v>
      </c>
      <c r="B244" s="123" t="s">
        <v>327</v>
      </c>
      <c r="C244" s="103"/>
      <c r="D244" s="124"/>
      <c r="E244" s="108"/>
      <c r="F244" s="108"/>
      <c r="G244" s="125"/>
      <c r="H244" s="108"/>
      <c r="I244" s="108"/>
      <c r="J244" s="125"/>
      <c r="K244" s="5"/>
    </row>
    <row r="245" spans="1:11" x14ac:dyDescent="0.25">
      <c r="A245" s="134" t="s">
        <v>422</v>
      </c>
      <c r="B245" s="69" t="s">
        <v>328</v>
      </c>
      <c r="C245" s="70">
        <v>11396</v>
      </c>
      <c r="D245" s="131" t="s">
        <v>53</v>
      </c>
      <c r="E245" s="211"/>
      <c r="F245" s="211"/>
      <c r="G245" s="72">
        <f t="shared" ref="G245:G256" si="63">ROUND((F245+E245)*$C245,2)</f>
        <v>0</v>
      </c>
      <c r="H245" s="71">
        <f t="shared" ref="H245:I256" si="64">+E245*(1+$J$4)</f>
        <v>0</v>
      </c>
      <c r="I245" s="71">
        <f t="shared" si="64"/>
        <v>0</v>
      </c>
      <c r="J245" s="72">
        <f t="shared" ref="J245:J256" si="65">ROUND((I245+H245)*$C245,2)</f>
        <v>0</v>
      </c>
    </row>
    <row r="246" spans="1:11" x14ac:dyDescent="0.25">
      <c r="A246" s="134" t="s">
        <v>424</v>
      </c>
      <c r="B246" s="69" t="s">
        <v>329</v>
      </c>
      <c r="C246" s="70">
        <v>9672</v>
      </c>
      <c r="D246" s="131" t="s">
        <v>53</v>
      </c>
      <c r="E246" s="211"/>
      <c r="F246" s="211"/>
      <c r="G246" s="72">
        <f t="shared" si="63"/>
        <v>0</v>
      </c>
      <c r="H246" s="71">
        <f t="shared" si="64"/>
        <v>0</v>
      </c>
      <c r="I246" s="71">
        <f t="shared" si="64"/>
        <v>0</v>
      </c>
      <c r="J246" s="72">
        <f t="shared" si="65"/>
        <v>0</v>
      </c>
    </row>
    <row r="247" spans="1:11" x14ac:dyDescent="0.25">
      <c r="A247" s="134" t="s">
        <v>426</v>
      </c>
      <c r="B247" s="69" t="s">
        <v>330</v>
      </c>
      <c r="C247" s="70">
        <v>55500</v>
      </c>
      <c r="D247" s="131" t="s">
        <v>53</v>
      </c>
      <c r="E247" s="211"/>
      <c r="F247" s="211"/>
      <c r="G247" s="72">
        <f t="shared" si="63"/>
        <v>0</v>
      </c>
      <c r="H247" s="71">
        <f t="shared" si="64"/>
        <v>0</v>
      </c>
      <c r="I247" s="71">
        <f t="shared" si="64"/>
        <v>0</v>
      </c>
      <c r="J247" s="72">
        <f t="shared" si="65"/>
        <v>0</v>
      </c>
    </row>
    <row r="248" spans="1:11" x14ac:dyDescent="0.25">
      <c r="A248" s="134" t="s">
        <v>428</v>
      </c>
      <c r="B248" s="69" t="s">
        <v>331</v>
      </c>
      <c r="C248" s="70">
        <v>296</v>
      </c>
      <c r="D248" s="131" t="s">
        <v>267</v>
      </c>
      <c r="E248" s="211"/>
      <c r="F248" s="211"/>
      <c r="G248" s="72">
        <f t="shared" si="63"/>
        <v>0</v>
      </c>
      <c r="H248" s="71">
        <f t="shared" si="64"/>
        <v>0</v>
      </c>
      <c r="I248" s="71">
        <f t="shared" si="64"/>
        <v>0</v>
      </c>
      <c r="J248" s="72">
        <f t="shared" si="65"/>
        <v>0</v>
      </c>
    </row>
    <row r="249" spans="1:11" x14ac:dyDescent="0.25">
      <c r="A249" s="134" t="s">
        <v>430</v>
      </c>
      <c r="B249" s="69" t="s">
        <v>332</v>
      </c>
      <c r="C249" s="70">
        <v>186</v>
      </c>
      <c r="D249" s="131" t="s">
        <v>267</v>
      </c>
      <c r="E249" s="211"/>
      <c r="F249" s="211"/>
      <c r="G249" s="72">
        <f t="shared" si="63"/>
        <v>0</v>
      </c>
      <c r="H249" s="71">
        <f t="shared" si="64"/>
        <v>0</v>
      </c>
      <c r="I249" s="71">
        <f t="shared" si="64"/>
        <v>0</v>
      </c>
      <c r="J249" s="72">
        <f t="shared" si="65"/>
        <v>0</v>
      </c>
    </row>
    <row r="250" spans="1:11" x14ac:dyDescent="0.25">
      <c r="A250" s="134" t="s">
        <v>432</v>
      </c>
      <c r="B250" s="69" t="s">
        <v>333</v>
      </c>
      <c r="C250" s="70">
        <v>444</v>
      </c>
      <c r="D250" s="131" t="s">
        <v>267</v>
      </c>
      <c r="E250" s="211"/>
      <c r="F250" s="211"/>
      <c r="G250" s="72">
        <f t="shared" si="63"/>
        <v>0</v>
      </c>
      <c r="H250" s="71">
        <f t="shared" si="64"/>
        <v>0</v>
      </c>
      <c r="I250" s="71">
        <f t="shared" si="64"/>
        <v>0</v>
      </c>
      <c r="J250" s="72">
        <f t="shared" si="65"/>
        <v>0</v>
      </c>
    </row>
    <row r="251" spans="1:11" x14ac:dyDescent="0.25">
      <c r="A251" s="134" t="s">
        <v>434</v>
      </c>
      <c r="B251" s="69" t="s">
        <v>334</v>
      </c>
      <c r="C251" s="70">
        <v>58</v>
      </c>
      <c r="D251" s="131" t="s">
        <v>284</v>
      </c>
      <c r="E251" s="211"/>
      <c r="F251" s="211"/>
      <c r="G251" s="72">
        <f t="shared" si="63"/>
        <v>0</v>
      </c>
      <c r="H251" s="71">
        <f t="shared" si="64"/>
        <v>0</v>
      </c>
      <c r="I251" s="71">
        <f t="shared" si="64"/>
        <v>0</v>
      </c>
      <c r="J251" s="72">
        <f t="shared" si="65"/>
        <v>0</v>
      </c>
    </row>
    <row r="252" spans="1:11" x14ac:dyDescent="0.25">
      <c r="A252" s="134" t="s">
        <v>1563</v>
      </c>
      <c r="B252" s="69" t="s">
        <v>335</v>
      </c>
      <c r="C252" s="70">
        <v>8</v>
      </c>
      <c r="D252" s="131" t="s">
        <v>284</v>
      </c>
      <c r="E252" s="211"/>
      <c r="F252" s="211"/>
      <c r="G252" s="72">
        <f t="shared" si="63"/>
        <v>0</v>
      </c>
      <c r="H252" s="71">
        <f t="shared" si="64"/>
        <v>0</v>
      </c>
      <c r="I252" s="71">
        <f t="shared" si="64"/>
        <v>0</v>
      </c>
      <c r="J252" s="72">
        <f t="shared" si="65"/>
        <v>0</v>
      </c>
    </row>
    <row r="253" spans="1:11" ht="25.5" x14ac:dyDescent="0.25">
      <c r="A253" s="134" t="s">
        <v>1564</v>
      </c>
      <c r="B253" s="69" t="s">
        <v>336</v>
      </c>
      <c r="C253" s="70">
        <v>366</v>
      </c>
      <c r="D253" s="131" t="s">
        <v>284</v>
      </c>
      <c r="E253" s="211"/>
      <c r="F253" s="211"/>
      <c r="G253" s="72">
        <f t="shared" si="63"/>
        <v>0</v>
      </c>
      <c r="H253" s="71">
        <f t="shared" si="64"/>
        <v>0</v>
      </c>
      <c r="I253" s="71">
        <f t="shared" si="64"/>
        <v>0</v>
      </c>
      <c r="J253" s="72">
        <f t="shared" si="65"/>
        <v>0</v>
      </c>
    </row>
    <row r="254" spans="1:11" x14ac:dyDescent="0.25">
      <c r="A254" s="134" t="s">
        <v>1565</v>
      </c>
      <c r="B254" s="69" t="s">
        <v>337</v>
      </c>
      <c r="C254" s="70">
        <v>1</v>
      </c>
      <c r="D254" s="131" t="s">
        <v>284</v>
      </c>
      <c r="E254" s="211"/>
      <c r="F254" s="211"/>
      <c r="G254" s="72">
        <f t="shared" si="63"/>
        <v>0</v>
      </c>
      <c r="H254" s="71">
        <f t="shared" si="64"/>
        <v>0</v>
      </c>
      <c r="I254" s="71">
        <f t="shared" si="64"/>
        <v>0</v>
      </c>
      <c r="J254" s="72">
        <f t="shared" si="65"/>
        <v>0</v>
      </c>
    </row>
    <row r="255" spans="1:11" x14ac:dyDescent="0.25">
      <c r="A255" s="134" t="s">
        <v>1566</v>
      </c>
      <c r="B255" s="69" t="s">
        <v>338</v>
      </c>
      <c r="C255" s="70">
        <v>3.8</v>
      </c>
      <c r="D255" s="131" t="s">
        <v>274</v>
      </c>
      <c r="E255" s="211"/>
      <c r="F255" s="211"/>
      <c r="G255" s="72">
        <f t="shared" si="63"/>
        <v>0</v>
      </c>
      <c r="H255" s="71">
        <f t="shared" si="64"/>
        <v>0</v>
      </c>
      <c r="I255" s="71">
        <f t="shared" si="64"/>
        <v>0</v>
      </c>
      <c r="J255" s="72">
        <f t="shared" si="65"/>
        <v>0</v>
      </c>
    </row>
    <row r="256" spans="1:11" x14ac:dyDescent="0.25">
      <c r="A256" s="134" t="s">
        <v>1567</v>
      </c>
      <c r="B256" s="69" t="s">
        <v>339</v>
      </c>
      <c r="C256" s="70">
        <v>2450</v>
      </c>
      <c r="D256" s="131" t="s">
        <v>18</v>
      </c>
      <c r="E256" s="211"/>
      <c r="F256" s="211"/>
      <c r="G256" s="72">
        <f t="shared" si="63"/>
        <v>0</v>
      </c>
      <c r="H256" s="71">
        <f t="shared" si="64"/>
        <v>0</v>
      </c>
      <c r="I256" s="71">
        <f t="shared" si="64"/>
        <v>0</v>
      </c>
      <c r="J256" s="72">
        <f t="shared" si="65"/>
        <v>0</v>
      </c>
    </row>
    <row r="257" spans="1:11" x14ac:dyDescent="0.25">
      <c r="A257" s="129" t="s">
        <v>123</v>
      </c>
      <c r="B257" s="84" t="s">
        <v>340</v>
      </c>
      <c r="C257" s="131"/>
      <c r="D257" s="131"/>
      <c r="E257" s="133"/>
      <c r="F257" s="133"/>
      <c r="G257" s="86"/>
      <c r="H257" s="133"/>
      <c r="I257" s="133"/>
      <c r="J257" s="72"/>
    </row>
    <row r="258" spans="1:11" x14ac:dyDescent="0.25">
      <c r="A258" s="134" t="s">
        <v>1568</v>
      </c>
      <c r="B258" s="69" t="s">
        <v>328</v>
      </c>
      <c r="C258" s="70">
        <v>5082</v>
      </c>
      <c r="D258" s="131" t="s">
        <v>53</v>
      </c>
      <c r="E258" s="211"/>
      <c r="F258" s="211"/>
      <c r="G258" s="72">
        <f t="shared" ref="G258:G264" si="66">ROUND((F258+E258)*$C258,2)</f>
        <v>0</v>
      </c>
      <c r="H258" s="71">
        <f t="shared" ref="H258:I264" si="67">+E258*(1+$J$4)</f>
        <v>0</v>
      </c>
      <c r="I258" s="71">
        <f t="shared" si="67"/>
        <v>0</v>
      </c>
      <c r="J258" s="72">
        <f t="shared" ref="J258:J264" si="68">ROUND((I258+H258)*$C258,2)</f>
        <v>0</v>
      </c>
    </row>
    <row r="259" spans="1:11" x14ac:dyDescent="0.25">
      <c r="A259" s="134" t="s">
        <v>1569</v>
      </c>
      <c r="B259" s="69" t="s">
        <v>331</v>
      </c>
      <c r="C259" s="70">
        <v>132</v>
      </c>
      <c r="D259" s="131" t="s">
        <v>267</v>
      </c>
      <c r="E259" s="211"/>
      <c r="F259" s="211"/>
      <c r="G259" s="72">
        <f t="shared" si="66"/>
        <v>0</v>
      </c>
      <c r="H259" s="71">
        <f t="shared" si="67"/>
        <v>0</v>
      </c>
      <c r="I259" s="71">
        <f t="shared" si="67"/>
        <v>0</v>
      </c>
      <c r="J259" s="72">
        <f t="shared" si="68"/>
        <v>0</v>
      </c>
    </row>
    <row r="260" spans="1:11" x14ac:dyDescent="0.25">
      <c r="A260" s="134" t="s">
        <v>1570</v>
      </c>
      <c r="B260" s="69" t="s">
        <v>341</v>
      </c>
      <c r="C260" s="70">
        <v>25</v>
      </c>
      <c r="D260" s="131" t="s">
        <v>284</v>
      </c>
      <c r="E260" s="211"/>
      <c r="F260" s="211"/>
      <c r="G260" s="72">
        <f t="shared" si="66"/>
        <v>0</v>
      </c>
      <c r="H260" s="71">
        <f t="shared" si="67"/>
        <v>0</v>
      </c>
      <c r="I260" s="71">
        <f t="shared" si="67"/>
        <v>0</v>
      </c>
      <c r="J260" s="72">
        <f t="shared" si="68"/>
        <v>0</v>
      </c>
    </row>
    <row r="261" spans="1:11" x14ac:dyDescent="0.25">
      <c r="A261" s="134" t="s">
        <v>1571</v>
      </c>
      <c r="B261" s="69" t="s">
        <v>342</v>
      </c>
      <c r="C261" s="70">
        <v>6</v>
      </c>
      <c r="D261" s="131" t="s">
        <v>284</v>
      </c>
      <c r="E261" s="211"/>
      <c r="F261" s="211"/>
      <c r="G261" s="72">
        <f t="shared" si="66"/>
        <v>0</v>
      </c>
      <c r="H261" s="71">
        <f t="shared" si="67"/>
        <v>0</v>
      </c>
      <c r="I261" s="71">
        <f t="shared" si="67"/>
        <v>0</v>
      </c>
      <c r="J261" s="72">
        <f t="shared" si="68"/>
        <v>0</v>
      </c>
    </row>
    <row r="262" spans="1:11" x14ac:dyDescent="0.25">
      <c r="A262" s="134" t="s">
        <v>1572</v>
      </c>
      <c r="B262" s="69" t="s">
        <v>343</v>
      </c>
      <c r="C262" s="70">
        <v>240</v>
      </c>
      <c r="D262" s="131" t="s">
        <v>18</v>
      </c>
      <c r="E262" s="211"/>
      <c r="F262" s="211"/>
      <c r="G262" s="72">
        <f t="shared" si="66"/>
        <v>0</v>
      </c>
      <c r="H262" s="71">
        <f t="shared" si="67"/>
        <v>0</v>
      </c>
      <c r="I262" s="71">
        <f t="shared" si="67"/>
        <v>0</v>
      </c>
      <c r="J262" s="72">
        <f t="shared" si="68"/>
        <v>0</v>
      </c>
    </row>
    <row r="263" spans="1:11" ht="25.5" x14ac:dyDescent="0.25">
      <c r="A263" s="134" t="s">
        <v>1573</v>
      </c>
      <c r="B263" s="69" t="s">
        <v>344</v>
      </c>
      <c r="C263" s="70">
        <v>42</v>
      </c>
      <c r="D263" s="131" t="s">
        <v>274</v>
      </c>
      <c r="E263" s="211"/>
      <c r="F263" s="211"/>
      <c r="G263" s="72">
        <f t="shared" si="66"/>
        <v>0</v>
      </c>
      <c r="H263" s="71">
        <f t="shared" si="67"/>
        <v>0</v>
      </c>
      <c r="I263" s="71">
        <f t="shared" si="67"/>
        <v>0</v>
      </c>
      <c r="J263" s="72">
        <f t="shared" si="68"/>
        <v>0</v>
      </c>
    </row>
    <row r="264" spans="1:11" x14ac:dyDescent="0.25">
      <c r="A264" s="134" t="s">
        <v>1574</v>
      </c>
      <c r="B264" s="69" t="s">
        <v>345</v>
      </c>
      <c r="C264" s="70">
        <v>3220</v>
      </c>
      <c r="D264" s="131" t="s">
        <v>274</v>
      </c>
      <c r="E264" s="211"/>
      <c r="F264" s="211"/>
      <c r="G264" s="72">
        <f t="shared" si="66"/>
        <v>0</v>
      </c>
      <c r="H264" s="71">
        <f t="shared" si="67"/>
        <v>0</v>
      </c>
      <c r="I264" s="71">
        <f t="shared" si="67"/>
        <v>0</v>
      </c>
      <c r="J264" s="72">
        <f t="shared" si="68"/>
        <v>0</v>
      </c>
    </row>
    <row r="265" spans="1:11" x14ac:dyDescent="0.25">
      <c r="A265" s="79" t="s">
        <v>54</v>
      </c>
      <c r="B265" s="84" t="s">
        <v>346</v>
      </c>
      <c r="C265" s="70"/>
      <c r="D265" s="81"/>
      <c r="E265" s="135">
        <f>SUMPRODUCT(E245:E264,C245:C264)</f>
        <v>0</v>
      </c>
      <c r="F265" s="135">
        <f>SUMPRODUCT(F245:F264,C245:C264)</f>
        <v>0</v>
      </c>
      <c r="G265" s="83">
        <f>SUBTOTAL(9,G245:G264)</f>
        <v>0</v>
      </c>
      <c r="H265" s="82">
        <f>SUMPRODUCT(H245:H264,C245:C264)</f>
        <v>0</v>
      </c>
      <c r="I265" s="82">
        <f>SUMPRODUCT(I245:I264,C245:C264)</f>
        <v>0</v>
      </c>
      <c r="J265" s="83">
        <f>SUBTOTAL(9,J245:J264)</f>
        <v>0</v>
      </c>
    </row>
    <row r="266" spans="1:11" x14ac:dyDescent="0.25">
      <c r="A266" s="79" t="s">
        <v>54</v>
      </c>
      <c r="B266" s="130"/>
      <c r="C266" s="70"/>
      <c r="D266" s="131"/>
      <c r="E266" s="132"/>
      <c r="F266" s="132"/>
      <c r="G266" s="72"/>
      <c r="H266" s="133"/>
      <c r="I266" s="133"/>
      <c r="J266" s="72"/>
    </row>
    <row r="267" spans="1:11" x14ac:dyDescent="0.25">
      <c r="A267" s="79" t="s">
        <v>347</v>
      </c>
      <c r="B267" s="84" t="s">
        <v>348</v>
      </c>
      <c r="C267" s="70"/>
      <c r="D267" s="81"/>
      <c r="E267" s="108"/>
      <c r="F267" s="108"/>
      <c r="G267" s="83"/>
      <c r="H267" s="82"/>
      <c r="I267" s="82"/>
      <c r="J267" s="83"/>
    </row>
    <row r="268" spans="1:11" x14ac:dyDescent="0.25">
      <c r="A268" s="79" t="s">
        <v>129</v>
      </c>
      <c r="B268" s="84" t="s">
        <v>349</v>
      </c>
      <c r="C268" s="70"/>
      <c r="D268" s="81"/>
      <c r="E268" s="108"/>
      <c r="F268" s="108"/>
      <c r="G268" s="83"/>
      <c r="H268" s="82"/>
      <c r="I268" s="82"/>
      <c r="J268" s="83"/>
    </row>
    <row r="269" spans="1:11" ht="25.5" x14ac:dyDescent="0.25">
      <c r="A269" s="138" t="s">
        <v>131</v>
      </c>
      <c r="B269" s="74" t="s">
        <v>350</v>
      </c>
      <c r="C269" s="75">
        <v>1</v>
      </c>
      <c r="D269" s="139" t="s">
        <v>351</v>
      </c>
      <c r="E269" s="211"/>
      <c r="F269" s="211"/>
      <c r="G269" s="100">
        <f t="shared" ref="G269:G273" si="69">ROUND((F269+E269)*$C269,2)</f>
        <v>0</v>
      </c>
      <c r="H269" s="71">
        <f t="shared" ref="H269:I273" si="70">+E269*(1+$J$4)</f>
        <v>0</v>
      </c>
      <c r="I269" s="71">
        <f t="shared" si="70"/>
        <v>0</v>
      </c>
      <c r="J269" s="100">
        <f t="shared" ref="J269:J273" si="71">ROUND((I269+H269)*$C269,2)</f>
        <v>0</v>
      </c>
    </row>
    <row r="270" spans="1:11" ht="25.5" x14ac:dyDescent="0.25">
      <c r="A270" s="138" t="s">
        <v>133</v>
      </c>
      <c r="B270" s="74" t="s">
        <v>352</v>
      </c>
      <c r="C270" s="75">
        <v>1</v>
      </c>
      <c r="D270" s="139" t="s">
        <v>351</v>
      </c>
      <c r="E270" s="211"/>
      <c r="F270" s="211"/>
      <c r="G270" s="100">
        <f t="shared" si="69"/>
        <v>0</v>
      </c>
      <c r="H270" s="71">
        <f t="shared" si="70"/>
        <v>0</v>
      </c>
      <c r="I270" s="71">
        <f t="shared" si="70"/>
        <v>0</v>
      </c>
      <c r="J270" s="100">
        <f t="shared" si="71"/>
        <v>0</v>
      </c>
    </row>
    <row r="271" spans="1:11" ht="25.5" x14ac:dyDescent="0.25">
      <c r="A271" s="138" t="s">
        <v>441</v>
      </c>
      <c r="B271" s="74" t="s">
        <v>353</v>
      </c>
      <c r="C271" s="75">
        <v>1</v>
      </c>
      <c r="D271" s="139" t="s">
        <v>351</v>
      </c>
      <c r="E271" s="211"/>
      <c r="F271" s="211"/>
      <c r="G271" s="100">
        <f t="shared" si="69"/>
        <v>0</v>
      </c>
      <c r="H271" s="71">
        <f t="shared" si="70"/>
        <v>0</v>
      </c>
      <c r="I271" s="71">
        <f t="shared" si="70"/>
        <v>0</v>
      </c>
      <c r="J271" s="100">
        <f t="shared" si="71"/>
        <v>0</v>
      </c>
    </row>
    <row r="272" spans="1:11" s="5" customFormat="1" ht="25.5" x14ac:dyDescent="0.25">
      <c r="A272" s="138" t="s">
        <v>136</v>
      </c>
      <c r="B272" s="74" t="s">
        <v>354</v>
      </c>
      <c r="C272" s="75">
        <v>1</v>
      </c>
      <c r="D272" s="139" t="s">
        <v>351</v>
      </c>
      <c r="E272" s="211"/>
      <c r="F272" s="211"/>
      <c r="G272" s="100">
        <f t="shared" si="69"/>
        <v>0</v>
      </c>
      <c r="H272" s="71">
        <f t="shared" si="70"/>
        <v>0</v>
      </c>
      <c r="I272" s="71">
        <f t="shared" si="70"/>
        <v>0</v>
      </c>
      <c r="J272" s="100">
        <f t="shared" si="71"/>
        <v>0</v>
      </c>
      <c r="K272" s="1"/>
    </row>
    <row r="273" spans="1:11" ht="38.25" x14ac:dyDescent="0.25">
      <c r="A273" s="138" t="s">
        <v>138</v>
      </c>
      <c r="B273" s="74" t="s">
        <v>355</v>
      </c>
      <c r="C273" s="75">
        <v>2</v>
      </c>
      <c r="D273" s="139" t="s">
        <v>351</v>
      </c>
      <c r="E273" s="211"/>
      <c r="F273" s="211"/>
      <c r="G273" s="100">
        <f t="shared" si="69"/>
        <v>0</v>
      </c>
      <c r="H273" s="71">
        <f t="shared" si="70"/>
        <v>0</v>
      </c>
      <c r="I273" s="71">
        <f t="shared" si="70"/>
        <v>0</v>
      </c>
      <c r="J273" s="100">
        <f t="shared" si="71"/>
        <v>0</v>
      </c>
    </row>
    <row r="274" spans="1:11" x14ac:dyDescent="0.25">
      <c r="A274" s="79" t="s">
        <v>54</v>
      </c>
      <c r="B274" s="80" t="s">
        <v>356</v>
      </c>
      <c r="C274" s="70"/>
      <c r="D274" s="81"/>
      <c r="E274" s="82"/>
      <c r="F274" s="82"/>
      <c r="G274" s="83">
        <f>SUBTOTAL(9,G269:G273)</f>
        <v>0</v>
      </c>
      <c r="H274" s="82"/>
      <c r="I274" s="82"/>
      <c r="J274" s="83">
        <f>SUBTOTAL(9,J269:J273)</f>
        <v>0</v>
      </c>
    </row>
    <row r="275" spans="1:11" x14ac:dyDescent="0.25">
      <c r="A275" s="68" t="s">
        <v>135</v>
      </c>
      <c r="B275" s="123" t="s">
        <v>357</v>
      </c>
      <c r="C275" s="103"/>
      <c r="D275" s="124"/>
      <c r="E275" s="108"/>
      <c r="F275" s="108"/>
      <c r="G275" s="125"/>
      <c r="H275" s="108"/>
      <c r="I275" s="108"/>
      <c r="J275" s="125"/>
      <c r="K275" s="5"/>
    </row>
    <row r="276" spans="1:11" ht="25.5" x14ac:dyDescent="0.25">
      <c r="A276" s="138" t="s">
        <v>143</v>
      </c>
      <c r="B276" s="74" t="s">
        <v>358</v>
      </c>
      <c r="C276" s="75">
        <v>1</v>
      </c>
      <c r="D276" s="139" t="s">
        <v>351</v>
      </c>
      <c r="E276" s="211"/>
      <c r="F276" s="211"/>
      <c r="G276" s="100">
        <f t="shared" ref="G276:G315" si="72">ROUND((F276+E276)*$C276,2)</f>
        <v>0</v>
      </c>
      <c r="H276" s="71">
        <f t="shared" ref="H276:I315" si="73">+E276*(1+$J$4)</f>
        <v>0</v>
      </c>
      <c r="I276" s="71">
        <f t="shared" si="73"/>
        <v>0</v>
      </c>
      <c r="J276" s="100">
        <f t="shared" ref="J276:J315" si="74">ROUND((I276+H276)*$C276,2)</f>
        <v>0</v>
      </c>
    </row>
    <row r="277" spans="1:11" ht="25.5" x14ac:dyDescent="0.25">
      <c r="A277" s="138" t="s">
        <v>145</v>
      </c>
      <c r="B277" s="74" t="s">
        <v>359</v>
      </c>
      <c r="C277" s="75">
        <v>1</v>
      </c>
      <c r="D277" s="139" t="s">
        <v>351</v>
      </c>
      <c r="E277" s="211"/>
      <c r="F277" s="211"/>
      <c r="G277" s="100">
        <f t="shared" si="72"/>
        <v>0</v>
      </c>
      <c r="H277" s="71">
        <f t="shared" si="73"/>
        <v>0</v>
      </c>
      <c r="I277" s="71">
        <f t="shared" si="73"/>
        <v>0</v>
      </c>
      <c r="J277" s="100">
        <f t="shared" si="74"/>
        <v>0</v>
      </c>
    </row>
    <row r="278" spans="1:11" ht="25.5" x14ac:dyDescent="0.25">
      <c r="A278" s="138" t="s">
        <v>457</v>
      </c>
      <c r="B278" s="74" t="s">
        <v>360</v>
      </c>
      <c r="C278" s="75">
        <v>1</v>
      </c>
      <c r="D278" s="139" t="s">
        <v>351</v>
      </c>
      <c r="E278" s="211"/>
      <c r="F278" s="211"/>
      <c r="G278" s="100">
        <f t="shared" si="72"/>
        <v>0</v>
      </c>
      <c r="H278" s="71">
        <f t="shared" si="73"/>
        <v>0</v>
      </c>
      <c r="I278" s="71">
        <f t="shared" si="73"/>
        <v>0</v>
      </c>
      <c r="J278" s="100">
        <f t="shared" si="74"/>
        <v>0</v>
      </c>
    </row>
    <row r="279" spans="1:11" ht="25.5" x14ac:dyDescent="0.25">
      <c r="A279" s="138" t="s">
        <v>459</v>
      </c>
      <c r="B279" s="74" t="s">
        <v>361</v>
      </c>
      <c r="C279" s="75">
        <v>2</v>
      </c>
      <c r="D279" s="139" t="s">
        <v>351</v>
      </c>
      <c r="E279" s="211"/>
      <c r="F279" s="211"/>
      <c r="G279" s="100">
        <f t="shared" si="72"/>
        <v>0</v>
      </c>
      <c r="H279" s="71">
        <f t="shared" si="73"/>
        <v>0</v>
      </c>
      <c r="I279" s="71">
        <f t="shared" si="73"/>
        <v>0</v>
      </c>
      <c r="J279" s="100">
        <f t="shared" si="74"/>
        <v>0</v>
      </c>
    </row>
    <row r="280" spans="1:11" ht="25.5" x14ac:dyDescent="0.25">
      <c r="A280" s="138" t="s">
        <v>461</v>
      </c>
      <c r="B280" s="74" t="s">
        <v>362</v>
      </c>
      <c r="C280" s="75">
        <v>1</v>
      </c>
      <c r="D280" s="139" t="s">
        <v>351</v>
      </c>
      <c r="E280" s="211"/>
      <c r="F280" s="211"/>
      <c r="G280" s="100">
        <f t="shared" si="72"/>
        <v>0</v>
      </c>
      <c r="H280" s="71">
        <f t="shared" si="73"/>
        <v>0</v>
      </c>
      <c r="I280" s="71">
        <f t="shared" si="73"/>
        <v>0</v>
      </c>
      <c r="J280" s="100">
        <f t="shared" si="74"/>
        <v>0</v>
      </c>
    </row>
    <row r="281" spans="1:11" ht="25.5" x14ac:dyDescent="0.25">
      <c r="A281" s="138" t="s">
        <v>463</v>
      </c>
      <c r="B281" s="74" t="s">
        <v>363</v>
      </c>
      <c r="C281" s="75">
        <v>2</v>
      </c>
      <c r="D281" s="139" t="s">
        <v>351</v>
      </c>
      <c r="E281" s="211"/>
      <c r="F281" s="211"/>
      <c r="G281" s="100">
        <f t="shared" si="72"/>
        <v>0</v>
      </c>
      <c r="H281" s="71">
        <f t="shared" si="73"/>
        <v>0</v>
      </c>
      <c r="I281" s="71">
        <f t="shared" si="73"/>
        <v>0</v>
      </c>
      <c r="J281" s="100">
        <f t="shared" si="74"/>
        <v>0</v>
      </c>
    </row>
    <row r="282" spans="1:11" ht="25.5" x14ac:dyDescent="0.25">
      <c r="A282" s="138" t="s">
        <v>1575</v>
      </c>
      <c r="B282" s="74" t="s">
        <v>364</v>
      </c>
      <c r="C282" s="75">
        <v>2</v>
      </c>
      <c r="D282" s="139" t="s">
        <v>351</v>
      </c>
      <c r="E282" s="211"/>
      <c r="F282" s="211"/>
      <c r="G282" s="100">
        <f t="shared" si="72"/>
        <v>0</v>
      </c>
      <c r="H282" s="71">
        <f t="shared" si="73"/>
        <v>0</v>
      </c>
      <c r="I282" s="71">
        <f t="shared" si="73"/>
        <v>0</v>
      </c>
      <c r="J282" s="100">
        <f t="shared" si="74"/>
        <v>0</v>
      </c>
    </row>
    <row r="283" spans="1:11" ht="25.5" x14ac:dyDescent="0.25">
      <c r="A283" s="138" t="s">
        <v>1576</v>
      </c>
      <c r="B283" s="74" t="s">
        <v>365</v>
      </c>
      <c r="C283" s="75">
        <v>2</v>
      </c>
      <c r="D283" s="139" t="s">
        <v>351</v>
      </c>
      <c r="E283" s="211"/>
      <c r="F283" s="211"/>
      <c r="G283" s="100">
        <f t="shared" si="72"/>
        <v>0</v>
      </c>
      <c r="H283" s="71">
        <f t="shared" si="73"/>
        <v>0</v>
      </c>
      <c r="I283" s="71">
        <f t="shared" si="73"/>
        <v>0</v>
      </c>
      <c r="J283" s="100">
        <f t="shared" si="74"/>
        <v>0</v>
      </c>
    </row>
    <row r="284" spans="1:11" ht="25.5" x14ac:dyDescent="0.25">
      <c r="A284" s="138" t="s">
        <v>1577</v>
      </c>
      <c r="B284" s="74" t="s">
        <v>366</v>
      </c>
      <c r="C284" s="75">
        <v>2</v>
      </c>
      <c r="D284" s="139" t="s">
        <v>351</v>
      </c>
      <c r="E284" s="211"/>
      <c r="F284" s="211"/>
      <c r="G284" s="100">
        <f t="shared" si="72"/>
        <v>0</v>
      </c>
      <c r="H284" s="71">
        <f t="shared" si="73"/>
        <v>0</v>
      </c>
      <c r="I284" s="71">
        <f t="shared" si="73"/>
        <v>0</v>
      </c>
      <c r="J284" s="100">
        <f t="shared" si="74"/>
        <v>0</v>
      </c>
    </row>
    <row r="285" spans="1:11" ht="25.5" x14ac:dyDescent="0.25">
      <c r="A285" s="138" t="s">
        <v>1578</v>
      </c>
      <c r="B285" s="74" t="s">
        <v>367</v>
      </c>
      <c r="C285" s="75">
        <v>3</v>
      </c>
      <c r="D285" s="139" t="s">
        <v>351</v>
      </c>
      <c r="E285" s="211"/>
      <c r="F285" s="211"/>
      <c r="G285" s="100">
        <f t="shared" si="72"/>
        <v>0</v>
      </c>
      <c r="H285" s="71">
        <f t="shared" si="73"/>
        <v>0</v>
      </c>
      <c r="I285" s="71">
        <f t="shared" si="73"/>
        <v>0</v>
      </c>
      <c r="J285" s="100">
        <f t="shared" si="74"/>
        <v>0</v>
      </c>
    </row>
    <row r="286" spans="1:11" x14ac:dyDescent="0.25">
      <c r="A286" s="138" t="s">
        <v>1579</v>
      </c>
      <c r="B286" s="74" t="s">
        <v>368</v>
      </c>
      <c r="C286" s="75">
        <v>1</v>
      </c>
      <c r="D286" s="139" t="s">
        <v>351</v>
      </c>
      <c r="E286" s="211"/>
      <c r="F286" s="211"/>
      <c r="G286" s="100">
        <f t="shared" si="72"/>
        <v>0</v>
      </c>
      <c r="H286" s="71">
        <f t="shared" si="73"/>
        <v>0</v>
      </c>
      <c r="I286" s="71">
        <f t="shared" si="73"/>
        <v>0</v>
      </c>
      <c r="J286" s="100">
        <f t="shared" si="74"/>
        <v>0</v>
      </c>
    </row>
    <row r="287" spans="1:11" x14ac:dyDescent="0.25">
      <c r="A287" s="138" t="s">
        <v>1580</v>
      </c>
      <c r="B287" s="74" t="s">
        <v>369</v>
      </c>
      <c r="C287" s="75">
        <v>1</v>
      </c>
      <c r="D287" s="139" t="s">
        <v>351</v>
      </c>
      <c r="E287" s="211"/>
      <c r="F287" s="211"/>
      <c r="G287" s="100">
        <f t="shared" si="72"/>
        <v>0</v>
      </c>
      <c r="H287" s="71">
        <f t="shared" si="73"/>
        <v>0</v>
      </c>
      <c r="I287" s="71">
        <f t="shared" si="73"/>
        <v>0</v>
      </c>
      <c r="J287" s="100">
        <f t="shared" si="74"/>
        <v>0</v>
      </c>
    </row>
    <row r="288" spans="1:11" x14ac:dyDescent="0.25">
      <c r="A288" s="138" t="s">
        <v>1581</v>
      </c>
      <c r="B288" s="74" t="s">
        <v>370</v>
      </c>
      <c r="C288" s="75">
        <v>1</v>
      </c>
      <c r="D288" s="139" t="s">
        <v>351</v>
      </c>
      <c r="E288" s="211"/>
      <c r="F288" s="211"/>
      <c r="G288" s="100">
        <f t="shared" si="72"/>
        <v>0</v>
      </c>
      <c r="H288" s="71">
        <f t="shared" si="73"/>
        <v>0</v>
      </c>
      <c r="I288" s="71">
        <f t="shared" si="73"/>
        <v>0</v>
      </c>
      <c r="J288" s="100">
        <f t="shared" si="74"/>
        <v>0</v>
      </c>
    </row>
    <row r="289" spans="1:10" x14ac:dyDescent="0.25">
      <c r="A289" s="138" t="s">
        <v>1582</v>
      </c>
      <c r="B289" s="74" t="s">
        <v>371</v>
      </c>
      <c r="C289" s="75">
        <v>1</v>
      </c>
      <c r="D289" s="139" t="s">
        <v>351</v>
      </c>
      <c r="E289" s="211"/>
      <c r="F289" s="211"/>
      <c r="G289" s="100">
        <f t="shared" si="72"/>
        <v>0</v>
      </c>
      <c r="H289" s="71">
        <f t="shared" si="73"/>
        <v>0</v>
      </c>
      <c r="I289" s="71">
        <f t="shared" si="73"/>
        <v>0</v>
      </c>
      <c r="J289" s="100">
        <f t="shared" si="74"/>
        <v>0</v>
      </c>
    </row>
    <row r="290" spans="1:10" x14ac:dyDescent="0.25">
      <c r="A290" s="138" t="s">
        <v>1583</v>
      </c>
      <c r="B290" s="74" t="s">
        <v>372</v>
      </c>
      <c r="C290" s="75">
        <v>1</v>
      </c>
      <c r="D290" s="139" t="s">
        <v>351</v>
      </c>
      <c r="E290" s="211"/>
      <c r="F290" s="211"/>
      <c r="G290" s="100">
        <f t="shared" si="72"/>
        <v>0</v>
      </c>
      <c r="H290" s="71">
        <f t="shared" si="73"/>
        <v>0</v>
      </c>
      <c r="I290" s="71">
        <f t="shared" si="73"/>
        <v>0</v>
      </c>
      <c r="J290" s="100">
        <f t="shared" si="74"/>
        <v>0</v>
      </c>
    </row>
    <row r="291" spans="1:10" x14ac:dyDescent="0.25">
      <c r="A291" s="138" t="s">
        <v>1584</v>
      </c>
      <c r="B291" s="74" t="s">
        <v>373</v>
      </c>
      <c r="C291" s="75">
        <v>1</v>
      </c>
      <c r="D291" s="139" t="s">
        <v>351</v>
      </c>
      <c r="E291" s="211"/>
      <c r="F291" s="211"/>
      <c r="G291" s="100">
        <f t="shared" si="72"/>
        <v>0</v>
      </c>
      <c r="H291" s="71">
        <f t="shared" si="73"/>
        <v>0</v>
      </c>
      <c r="I291" s="71">
        <f t="shared" si="73"/>
        <v>0</v>
      </c>
      <c r="J291" s="100">
        <f t="shared" si="74"/>
        <v>0</v>
      </c>
    </row>
    <row r="292" spans="1:10" x14ac:dyDescent="0.25">
      <c r="A292" s="138" t="s">
        <v>1585</v>
      </c>
      <c r="B292" s="74" t="s">
        <v>374</v>
      </c>
      <c r="C292" s="75">
        <v>1</v>
      </c>
      <c r="D292" s="139" t="s">
        <v>351</v>
      </c>
      <c r="E292" s="211"/>
      <c r="F292" s="211"/>
      <c r="G292" s="100">
        <f t="shared" si="72"/>
        <v>0</v>
      </c>
      <c r="H292" s="71">
        <f t="shared" si="73"/>
        <v>0</v>
      </c>
      <c r="I292" s="71">
        <f t="shared" si="73"/>
        <v>0</v>
      </c>
      <c r="J292" s="100">
        <f t="shared" si="74"/>
        <v>0</v>
      </c>
    </row>
    <row r="293" spans="1:10" x14ac:dyDescent="0.25">
      <c r="A293" s="138" t="s">
        <v>1586</v>
      </c>
      <c r="B293" s="74" t="s">
        <v>375</v>
      </c>
      <c r="C293" s="75">
        <v>1</v>
      </c>
      <c r="D293" s="139" t="s">
        <v>351</v>
      </c>
      <c r="E293" s="211"/>
      <c r="F293" s="211"/>
      <c r="G293" s="100">
        <f t="shared" si="72"/>
        <v>0</v>
      </c>
      <c r="H293" s="71">
        <f t="shared" si="73"/>
        <v>0</v>
      </c>
      <c r="I293" s="71">
        <f t="shared" si="73"/>
        <v>0</v>
      </c>
      <c r="J293" s="100">
        <f t="shared" si="74"/>
        <v>0</v>
      </c>
    </row>
    <row r="294" spans="1:10" x14ac:dyDescent="0.25">
      <c r="A294" s="138" t="s">
        <v>1587</v>
      </c>
      <c r="B294" s="74" t="s">
        <v>376</v>
      </c>
      <c r="C294" s="75">
        <v>1</v>
      </c>
      <c r="D294" s="139" t="s">
        <v>351</v>
      </c>
      <c r="E294" s="211"/>
      <c r="F294" s="211"/>
      <c r="G294" s="100">
        <f t="shared" si="72"/>
        <v>0</v>
      </c>
      <c r="H294" s="71">
        <f t="shared" si="73"/>
        <v>0</v>
      </c>
      <c r="I294" s="71">
        <f t="shared" si="73"/>
        <v>0</v>
      </c>
      <c r="J294" s="100">
        <f t="shared" si="74"/>
        <v>0</v>
      </c>
    </row>
    <row r="295" spans="1:10" ht="25.5" x14ac:dyDescent="0.25">
      <c r="A295" s="138" t="s">
        <v>1588</v>
      </c>
      <c r="B295" s="74" t="s">
        <v>377</v>
      </c>
      <c r="C295" s="75">
        <v>4</v>
      </c>
      <c r="D295" s="139" t="s">
        <v>351</v>
      </c>
      <c r="E295" s="211"/>
      <c r="F295" s="211"/>
      <c r="G295" s="100">
        <f t="shared" si="72"/>
        <v>0</v>
      </c>
      <c r="H295" s="71">
        <f t="shared" si="73"/>
        <v>0</v>
      </c>
      <c r="I295" s="71">
        <f t="shared" si="73"/>
        <v>0</v>
      </c>
      <c r="J295" s="100">
        <f t="shared" si="74"/>
        <v>0</v>
      </c>
    </row>
    <row r="296" spans="1:10" ht="25.5" x14ac:dyDescent="0.25">
      <c r="A296" s="138" t="s">
        <v>1589</v>
      </c>
      <c r="B296" s="74" t="s">
        <v>378</v>
      </c>
      <c r="C296" s="75">
        <v>2</v>
      </c>
      <c r="D296" s="139" t="s">
        <v>351</v>
      </c>
      <c r="E296" s="211"/>
      <c r="F296" s="211"/>
      <c r="G296" s="100">
        <f t="shared" si="72"/>
        <v>0</v>
      </c>
      <c r="H296" s="71">
        <f t="shared" si="73"/>
        <v>0</v>
      </c>
      <c r="I296" s="71">
        <f t="shared" si="73"/>
        <v>0</v>
      </c>
      <c r="J296" s="100">
        <f t="shared" si="74"/>
        <v>0</v>
      </c>
    </row>
    <row r="297" spans="1:10" ht="25.5" x14ac:dyDescent="0.25">
      <c r="A297" s="138" t="s">
        <v>1590</v>
      </c>
      <c r="B297" s="74" t="s">
        <v>379</v>
      </c>
      <c r="C297" s="75">
        <v>3</v>
      </c>
      <c r="D297" s="139" t="s">
        <v>351</v>
      </c>
      <c r="E297" s="211"/>
      <c r="F297" s="211"/>
      <c r="G297" s="100">
        <f t="shared" si="72"/>
        <v>0</v>
      </c>
      <c r="H297" s="71">
        <f t="shared" si="73"/>
        <v>0</v>
      </c>
      <c r="I297" s="71">
        <f t="shared" si="73"/>
        <v>0</v>
      </c>
      <c r="J297" s="100">
        <f t="shared" si="74"/>
        <v>0</v>
      </c>
    </row>
    <row r="298" spans="1:10" x14ac:dyDescent="0.25">
      <c r="A298" s="138" t="s">
        <v>1591</v>
      </c>
      <c r="B298" s="74" t="s">
        <v>380</v>
      </c>
      <c r="C298" s="75">
        <v>1</v>
      </c>
      <c r="D298" s="139" t="s">
        <v>351</v>
      </c>
      <c r="E298" s="211"/>
      <c r="F298" s="211"/>
      <c r="G298" s="100">
        <f t="shared" si="72"/>
        <v>0</v>
      </c>
      <c r="H298" s="71">
        <f t="shared" si="73"/>
        <v>0</v>
      </c>
      <c r="I298" s="71">
        <f t="shared" si="73"/>
        <v>0</v>
      </c>
      <c r="J298" s="100">
        <f t="shared" si="74"/>
        <v>0</v>
      </c>
    </row>
    <row r="299" spans="1:10" x14ac:dyDescent="0.25">
      <c r="A299" s="138" t="s">
        <v>1592</v>
      </c>
      <c r="B299" s="74" t="s">
        <v>381</v>
      </c>
      <c r="C299" s="75">
        <v>1</v>
      </c>
      <c r="D299" s="139" t="s">
        <v>351</v>
      </c>
      <c r="E299" s="211"/>
      <c r="F299" s="211"/>
      <c r="G299" s="100">
        <f t="shared" si="72"/>
        <v>0</v>
      </c>
      <c r="H299" s="71">
        <f t="shared" si="73"/>
        <v>0</v>
      </c>
      <c r="I299" s="71">
        <f t="shared" si="73"/>
        <v>0</v>
      </c>
      <c r="J299" s="100">
        <f t="shared" si="74"/>
        <v>0</v>
      </c>
    </row>
    <row r="300" spans="1:10" x14ac:dyDescent="0.25">
      <c r="A300" s="138" t="s">
        <v>1593</v>
      </c>
      <c r="B300" s="74" t="s">
        <v>382</v>
      </c>
      <c r="C300" s="75">
        <v>1</v>
      </c>
      <c r="D300" s="139" t="s">
        <v>351</v>
      </c>
      <c r="E300" s="211"/>
      <c r="F300" s="211"/>
      <c r="G300" s="100">
        <f t="shared" si="72"/>
        <v>0</v>
      </c>
      <c r="H300" s="71">
        <f t="shared" si="73"/>
        <v>0</v>
      </c>
      <c r="I300" s="71">
        <f t="shared" si="73"/>
        <v>0</v>
      </c>
      <c r="J300" s="100">
        <f t="shared" si="74"/>
        <v>0</v>
      </c>
    </row>
    <row r="301" spans="1:10" x14ac:dyDescent="0.25">
      <c r="A301" s="138" t="s">
        <v>1594</v>
      </c>
      <c r="B301" s="74" t="s">
        <v>383</v>
      </c>
      <c r="C301" s="75">
        <v>1</v>
      </c>
      <c r="D301" s="139" t="s">
        <v>351</v>
      </c>
      <c r="E301" s="211"/>
      <c r="F301" s="211"/>
      <c r="G301" s="100">
        <f t="shared" si="72"/>
        <v>0</v>
      </c>
      <c r="H301" s="71">
        <f t="shared" si="73"/>
        <v>0</v>
      </c>
      <c r="I301" s="71">
        <f t="shared" si="73"/>
        <v>0</v>
      </c>
      <c r="J301" s="100">
        <f t="shared" si="74"/>
        <v>0</v>
      </c>
    </row>
    <row r="302" spans="1:10" x14ac:dyDescent="0.25">
      <c r="A302" s="138" t="s">
        <v>1595</v>
      </c>
      <c r="B302" s="74" t="s">
        <v>384</v>
      </c>
      <c r="C302" s="75">
        <v>1</v>
      </c>
      <c r="D302" s="139" t="s">
        <v>351</v>
      </c>
      <c r="E302" s="211"/>
      <c r="F302" s="211"/>
      <c r="G302" s="100">
        <f t="shared" si="72"/>
        <v>0</v>
      </c>
      <c r="H302" s="71">
        <f t="shared" si="73"/>
        <v>0</v>
      </c>
      <c r="I302" s="71">
        <f t="shared" si="73"/>
        <v>0</v>
      </c>
      <c r="J302" s="100">
        <f t="shared" si="74"/>
        <v>0</v>
      </c>
    </row>
    <row r="303" spans="1:10" x14ac:dyDescent="0.25">
      <c r="A303" s="138" t="s">
        <v>1596</v>
      </c>
      <c r="B303" s="74" t="s">
        <v>385</v>
      </c>
      <c r="C303" s="75">
        <v>1</v>
      </c>
      <c r="D303" s="139" t="s">
        <v>351</v>
      </c>
      <c r="E303" s="211"/>
      <c r="F303" s="211"/>
      <c r="G303" s="100">
        <f t="shared" si="72"/>
        <v>0</v>
      </c>
      <c r="H303" s="71">
        <f t="shared" si="73"/>
        <v>0</v>
      </c>
      <c r="I303" s="71">
        <f t="shared" si="73"/>
        <v>0</v>
      </c>
      <c r="J303" s="100">
        <f t="shared" si="74"/>
        <v>0</v>
      </c>
    </row>
    <row r="304" spans="1:10" x14ac:dyDescent="0.25">
      <c r="A304" s="138" t="s">
        <v>1597</v>
      </c>
      <c r="B304" s="74" t="s">
        <v>386</v>
      </c>
      <c r="C304" s="75">
        <v>1</v>
      </c>
      <c r="D304" s="139" t="s">
        <v>351</v>
      </c>
      <c r="E304" s="211"/>
      <c r="F304" s="211"/>
      <c r="G304" s="100">
        <f t="shared" si="72"/>
        <v>0</v>
      </c>
      <c r="H304" s="71">
        <f t="shared" si="73"/>
        <v>0</v>
      </c>
      <c r="I304" s="71">
        <f t="shared" si="73"/>
        <v>0</v>
      </c>
      <c r="J304" s="100">
        <f t="shared" si="74"/>
        <v>0</v>
      </c>
    </row>
    <row r="305" spans="1:11" x14ac:dyDescent="0.25">
      <c r="A305" s="138" t="s">
        <v>1598</v>
      </c>
      <c r="B305" s="74" t="s">
        <v>387</v>
      </c>
      <c r="C305" s="75">
        <v>1</v>
      </c>
      <c r="D305" s="139" t="s">
        <v>351</v>
      </c>
      <c r="E305" s="211"/>
      <c r="F305" s="211"/>
      <c r="G305" s="100">
        <f t="shared" si="72"/>
        <v>0</v>
      </c>
      <c r="H305" s="71">
        <f t="shared" si="73"/>
        <v>0</v>
      </c>
      <c r="I305" s="71">
        <f t="shared" si="73"/>
        <v>0</v>
      </c>
      <c r="J305" s="100">
        <f t="shared" si="74"/>
        <v>0</v>
      </c>
    </row>
    <row r="306" spans="1:11" x14ac:dyDescent="0.25">
      <c r="A306" s="138" t="s">
        <v>1599</v>
      </c>
      <c r="B306" s="74" t="s">
        <v>388</v>
      </c>
      <c r="C306" s="75">
        <v>1</v>
      </c>
      <c r="D306" s="139" t="s">
        <v>351</v>
      </c>
      <c r="E306" s="211"/>
      <c r="F306" s="211"/>
      <c r="G306" s="100">
        <f t="shared" si="72"/>
        <v>0</v>
      </c>
      <c r="H306" s="71">
        <f t="shared" si="73"/>
        <v>0</v>
      </c>
      <c r="I306" s="71">
        <f t="shared" si="73"/>
        <v>0</v>
      </c>
      <c r="J306" s="100">
        <f t="shared" si="74"/>
        <v>0</v>
      </c>
    </row>
    <row r="307" spans="1:11" x14ac:dyDescent="0.25">
      <c r="A307" s="138" t="s">
        <v>1600</v>
      </c>
      <c r="B307" s="74" t="s">
        <v>389</v>
      </c>
      <c r="C307" s="75">
        <v>1</v>
      </c>
      <c r="D307" s="139" t="s">
        <v>351</v>
      </c>
      <c r="E307" s="211"/>
      <c r="F307" s="211"/>
      <c r="G307" s="100">
        <f t="shared" si="72"/>
        <v>0</v>
      </c>
      <c r="H307" s="71">
        <f t="shared" si="73"/>
        <v>0</v>
      </c>
      <c r="I307" s="71">
        <f t="shared" si="73"/>
        <v>0</v>
      </c>
      <c r="J307" s="100">
        <f t="shared" si="74"/>
        <v>0</v>
      </c>
    </row>
    <row r="308" spans="1:11" x14ac:dyDescent="0.25">
      <c r="A308" s="138" t="s">
        <v>1601</v>
      </c>
      <c r="B308" s="74" t="s">
        <v>390</v>
      </c>
      <c r="C308" s="75">
        <v>1</v>
      </c>
      <c r="D308" s="139" t="s">
        <v>351</v>
      </c>
      <c r="E308" s="211"/>
      <c r="F308" s="211"/>
      <c r="G308" s="100">
        <f t="shared" si="72"/>
        <v>0</v>
      </c>
      <c r="H308" s="71">
        <f t="shared" si="73"/>
        <v>0</v>
      </c>
      <c r="I308" s="71">
        <f t="shared" si="73"/>
        <v>0</v>
      </c>
      <c r="J308" s="100">
        <f t="shared" si="74"/>
        <v>0</v>
      </c>
    </row>
    <row r="309" spans="1:11" ht="25.5" x14ac:dyDescent="0.25">
      <c r="A309" s="138" t="s">
        <v>1602</v>
      </c>
      <c r="B309" s="74" t="s">
        <v>391</v>
      </c>
      <c r="C309" s="75">
        <v>1</v>
      </c>
      <c r="D309" s="139" t="s">
        <v>351</v>
      </c>
      <c r="E309" s="211"/>
      <c r="F309" s="211"/>
      <c r="G309" s="100">
        <f t="shared" si="72"/>
        <v>0</v>
      </c>
      <c r="H309" s="71">
        <f t="shared" si="73"/>
        <v>0</v>
      </c>
      <c r="I309" s="71">
        <f t="shared" si="73"/>
        <v>0</v>
      </c>
      <c r="J309" s="100">
        <f t="shared" si="74"/>
        <v>0</v>
      </c>
    </row>
    <row r="310" spans="1:11" ht="25.5" x14ac:dyDescent="0.25">
      <c r="A310" s="138" t="s">
        <v>1603</v>
      </c>
      <c r="B310" s="74" t="s">
        <v>392</v>
      </c>
      <c r="C310" s="75">
        <v>1</v>
      </c>
      <c r="D310" s="139" t="s">
        <v>351</v>
      </c>
      <c r="E310" s="211"/>
      <c r="F310" s="211"/>
      <c r="G310" s="100">
        <f t="shared" si="72"/>
        <v>0</v>
      </c>
      <c r="H310" s="71">
        <f t="shared" si="73"/>
        <v>0</v>
      </c>
      <c r="I310" s="71">
        <f t="shared" si="73"/>
        <v>0</v>
      </c>
      <c r="J310" s="100">
        <f t="shared" si="74"/>
        <v>0</v>
      </c>
    </row>
    <row r="311" spans="1:11" x14ac:dyDescent="0.25">
      <c r="A311" s="138" t="s">
        <v>1604</v>
      </c>
      <c r="B311" s="74" t="s">
        <v>393</v>
      </c>
      <c r="C311" s="75">
        <v>1</v>
      </c>
      <c r="D311" s="139" t="s">
        <v>351</v>
      </c>
      <c r="E311" s="211"/>
      <c r="F311" s="211"/>
      <c r="G311" s="100">
        <f t="shared" si="72"/>
        <v>0</v>
      </c>
      <c r="H311" s="71">
        <f t="shared" si="73"/>
        <v>0</v>
      </c>
      <c r="I311" s="71">
        <f t="shared" si="73"/>
        <v>0</v>
      </c>
      <c r="J311" s="100">
        <f t="shared" si="74"/>
        <v>0</v>
      </c>
    </row>
    <row r="312" spans="1:11" ht="25.5" x14ac:dyDescent="0.25">
      <c r="A312" s="138" t="s">
        <v>1605</v>
      </c>
      <c r="B312" s="74" t="s">
        <v>394</v>
      </c>
      <c r="C312" s="75">
        <v>1</v>
      </c>
      <c r="D312" s="139" t="s">
        <v>351</v>
      </c>
      <c r="E312" s="211"/>
      <c r="F312" s="211"/>
      <c r="G312" s="100">
        <f t="shared" si="72"/>
        <v>0</v>
      </c>
      <c r="H312" s="71">
        <f t="shared" si="73"/>
        <v>0</v>
      </c>
      <c r="I312" s="71">
        <f t="shared" si="73"/>
        <v>0</v>
      </c>
      <c r="J312" s="100">
        <f t="shared" si="74"/>
        <v>0</v>
      </c>
    </row>
    <row r="313" spans="1:11" x14ac:dyDescent="0.25">
      <c r="A313" s="138" t="s">
        <v>1606</v>
      </c>
      <c r="B313" s="74" t="s">
        <v>395</v>
      </c>
      <c r="C313" s="75">
        <v>1</v>
      </c>
      <c r="D313" s="139" t="s">
        <v>351</v>
      </c>
      <c r="E313" s="211"/>
      <c r="F313" s="211"/>
      <c r="G313" s="100">
        <f t="shared" si="72"/>
        <v>0</v>
      </c>
      <c r="H313" s="71">
        <f t="shared" si="73"/>
        <v>0</v>
      </c>
      <c r="I313" s="71">
        <f t="shared" si="73"/>
        <v>0</v>
      </c>
      <c r="J313" s="100">
        <f t="shared" si="74"/>
        <v>0</v>
      </c>
    </row>
    <row r="314" spans="1:11" s="5" customFormat="1" ht="25.5" x14ac:dyDescent="0.25">
      <c r="A314" s="138" t="s">
        <v>1607</v>
      </c>
      <c r="B314" s="74" t="s">
        <v>396</v>
      </c>
      <c r="C314" s="75">
        <v>1</v>
      </c>
      <c r="D314" s="139" t="s">
        <v>351</v>
      </c>
      <c r="E314" s="211"/>
      <c r="F314" s="211"/>
      <c r="G314" s="100">
        <f t="shared" si="72"/>
        <v>0</v>
      </c>
      <c r="H314" s="71">
        <f t="shared" si="73"/>
        <v>0</v>
      </c>
      <c r="I314" s="71">
        <f t="shared" si="73"/>
        <v>0</v>
      </c>
      <c r="J314" s="100">
        <f t="shared" si="74"/>
        <v>0</v>
      </c>
      <c r="K314" s="1"/>
    </row>
    <row r="315" spans="1:11" x14ac:dyDescent="0.25">
      <c r="A315" s="138" t="s">
        <v>1608</v>
      </c>
      <c r="B315" s="74" t="s">
        <v>397</v>
      </c>
      <c r="C315" s="75">
        <v>1</v>
      </c>
      <c r="D315" s="139" t="s">
        <v>351</v>
      </c>
      <c r="E315" s="211"/>
      <c r="F315" s="211"/>
      <c r="G315" s="100">
        <f t="shared" si="72"/>
        <v>0</v>
      </c>
      <c r="H315" s="71">
        <f t="shared" si="73"/>
        <v>0</v>
      </c>
      <c r="I315" s="71">
        <f t="shared" si="73"/>
        <v>0</v>
      </c>
      <c r="J315" s="100">
        <f t="shared" si="74"/>
        <v>0</v>
      </c>
    </row>
    <row r="316" spans="1:11" x14ac:dyDescent="0.25">
      <c r="A316" s="79" t="s">
        <v>54</v>
      </c>
      <c r="B316" s="80" t="s">
        <v>398</v>
      </c>
      <c r="C316" s="70"/>
      <c r="D316" s="81"/>
      <c r="E316" s="82"/>
      <c r="F316" s="82"/>
      <c r="G316" s="83">
        <f>SUBTOTAL(9,G276:G315)</f>
        <v>0</v>
      </c>
      <c r="H316" s="82"/>
      <c r="I316" s="82"/>
      <c r="J316" s="83">
        <f>SUBTOTAL(9,J276:J315)</f>
        <v>0</v>
      </c>
    </row>
    <row r="317" spans="1:11" x14ac:dyDescent="0.25">
      <c r="A317" s="68" t="s">
        <v>147</v>
      </c>
      <c r="B317" s="123" t="s">
        <v>399</v>
      </c>
      <c r="C317" s="103"/>
      <c r="D317" s="124"/>
      <c r="E317" s="108"/>
      <c r="F317" s="108"/>
      <c r="G317" s="125"/>
      <c r="H317" s="108"/>
      <c r="I317" s="108"/>
      <c r="J317" s="125"/>
      <c r="K317" s="5"/>
    </row>
    <row r="318" spans="1:11" x14ac:dyDescent="0.25">
      <c r="A318" s="138" t="s">
        <v>149</v>
      </c>
      <c r="B318" s="74" t="s">
        <v>400</v>
      </c>
      <c r="C318" s="75">
        <v>4</v>
      </c>
      <c r="D318" s="139" t="s">
        <v>351</v>
      </c>
      <c r="E318" s="211"/>
      <c r="F318" s="211"/>
      <c r="G318" s="100">
        <f t="shared" ref="G318:G327" si="75">ROUND((F318+E318)*$C318,2)</f>
        <v>0</v>
      </c>
      <c r="H318" s="71">
        <f t="shared" ref="H318:I327" si="76">+E318*(1+$J$4)</f>
        <v>0</v>
      </c>
      <c r="I318" s="71">
        <f t="shared" si="76"/>
        <v>0</v>
      </c>
      <c r="J318" s="100">
        <f t="shared" ref="J318:J327" si="77">ROUND((I318+H318)*$C318,2)</f>
        <v>0</v>
      </c>
    </row>
    <row r="319" spans="1:11" x14ac:dyDescent="0.25">
      <c r="A319" s="138" t="s">
        <v>151</v>
      </c>
      <c r="B319" s="74" t="s">
        <v>401</v>
      </c>
      <c r="C319" s="75">
        <v>1</v>
      </c>
      <c r="D319" s="139" t="s">
        <v>351</v>
      </c>
      <c r="E319" s="211"/>
      <c r="F319" s="211"/>
      <c r="G319" s="100">
        <f t="shared" si="75"/>
        <v>0</v>
      </c>
      <c r="H319" s="71">
        <f t="shared" si="76"/>
        <v>0</v>
      </c>
      <c r="I319" s="71">
        <f t="shared" si="76"/>
        <v>0</v>
      </c>
      <c r="J319" s="100">
        <f t="shared" si="77"/>
        <v>0</v>
      </c>
    </row>
    <row r="320" spans="1:11" ht="25.5" x14ac:dyDescent="0.25">
      <c r="A320" s="138" t="s">
        <v>1609</v>
      </c>
      <c r="B320" s="74" t="s">
        <v>402</v>
      </c>
      <c r="C320" s="75">
        <v>2</v>
      </c>
      <c r="D320" s="139" t="s">
        <v>351</v>
      </c>
      <c r="E320" s="211"/>
      <c r="F320" s="211"/>
      <c r="G320" s="100">
        <f t="shared" si="75"/>
        <v>0</v>
      </c>
      <c r="H320" s="71">
        <f t="shared" si="76"/>
        <v>0</v>
      </c>
      <c r="I320" s="71">
        <f t="shared" si="76"/>
        <v>0</v>
      </c>
      <c r="J320" s="100">
        <f t="shared" si="77"/>
        <v>0</v>
      </c>
    </row>
    <row r="321" spans="1:11" ht="25.5" x14ac:dyDescent="0.25">
      <c r="A321" s="138" t="s">
        <v>1610</v>
      </c>
      <c r="B321" s="74" t="s">
        <v>403</v>
      </c>
      <c r="C321" s="75">
        <v>4</v>
      </c>
      <c r="D321" s="139" t="s">
        <v>351</v>
      </c>
      <c r="E321" s="211"/>
      <c r="F321" s="211"/>
      <c r="G321" s="100">
        <f t="shared" si="75"/>
        <v>0</v>
      </c>
      <c r="H321" s="71">
        <f t="shared" si="76"/>
        <v>0</v>
      </c>
      <c r="I321" s="71">
        <f t="shared" si="76"/>
        <v>0</v>
      </c>
      <c r="J321" s="100">
        <f t="shared" si="77"/>
        <v>0</v>
      </c>
    </row>
    <row r="322" spans="1:11" ht="25.5" x14ac:dyDescent="0.25">
      <c r="A322" s="138" t="s">
        <v>1611</v>
      </c>
      <c r="B322" s="74" t="s">
        <v>404</v>
      </c>
      <c r="C322" s="75">
        <v>4</v>
      </c>
      <c r="D322" s="139" t="s">
        <v>351</v>
      </c>
      <c r="E322" s="211"/>
      <c r="F322" s="211"/>
      <c r="G322" s="100">
        <f t="shared" si="75"/>
        <v>0</v>
      </c>
      <c r="H322" s="71">
        <f t="shared" si="76"/>
        <v>0</v>
      </c>
      <c r="I322" s="71">
        <f t="shared" si="76"/>
        <v>0</v>
      </c>
      <c r="J322" s="100">
        <f t="shared" si="77"/>
        <v>0</v>
      </c>
    </row>
    <row r="323" spans="1:11" ht="25.5" x14ac:dyDescent="0.25">
      <c r="A323" s="138" t="s">
        <v>1612</v>
      </c>
      <c r="B323" s="74" t="s">
        <v>405</v>
      </c>
      <c r="C323" s="75">
        <v>4</v>
      </c>
      <c r="D323" s="139" t="s">
        <v>351</v>
      </c>
      <c r="E323" s="211"/>
      <c r="F323" s="211"/>
      <c r="G323" s="100">
        <f t="shared" si="75"/>
        <v>0</v>
      </c>
      <c r="H323" s="71">
        <f t="shared" si="76"/>
        <v>0</v>
      </c>
      <c r="I323" s="71">
        <f t="shared" si="76"/>
        <v>0</v>
      </c>
      <c r="J323" s="100">
        <f t="shared" si="77"/>
        <v>0</v>
      </c>
    </row>
    <row r="324" spans="1:11" ht="38.25" x14ac:dyDescent="0.25">
      <c r="A324" s="138" t="s">
        <v>1613</v>
      </c>
      <c r="B324" s="74" t="s">
        <v>406</v>
      </c>
      <c r="C324" s="75">
        <v>1</v>
      </c>
      <c r="D324" s="139" t="s">
        <v>351</v>
      </c>
      <c r="E324" s="211"/>
      <c r="F324" s="211"/>
      <c r="G324" s="100">
        <f t="shared" si="75"/>
        <v>0</v>
      </c>
      <c r="H324" s="71">
        <f t="shared" si="76"/>
        <v>0</v>
      </c>
      <c r="I324" s="71">
        <f t="shared" si="76"/>
        <v>0</v>
      </c>
      <c r="J324" s="100">
        <f t="shared" si="77"/>
        <v>0</v>
      </c>
    </row>
    <row r="325" spans="1:11" x14ac:dyDescent="0.25">
      <c r="A325" s="138" t="s">
        <v>1614</v>
      </c>
      <c r="B325" s="74" t="s">
        <v>407</v>
      </c>
      <c r="C325" s="75">
        <v>1</v>
      </c>
      <c r="D325" s="139" t="s">
        <v>351</v>
      </c>
      <c r="E325" s="211"/>
      <c r="F325" s="211"/>
      <c r="G325" s="100">
        <f t="shared" si="75"/>
        <v>0</v>
      </c>
      <c r="H325" s="71">
        <f t="shared" si="76"/>
        <v>0</v>
      </c>
      <c r="I325" s="71">
        <f t="shared" si="76"/>
        <v>0</v>
      </c>
      <c r="J325" s="100">
        <f t="shared" si="77"/>
        <v>0</v>
      </c>
    </row>
    <row r="326" spans="1:11" s="5" customFormat="1" ht="25.5" x14ac:dyDescent="0.25">
      <c r="A326" s="138" t="s">
        <v>1615</v>
      </c>
      <c r="B326" s="69" t="s">
        <v>408</v>
      </c>
      <c r="C326" s="70">
        <v>2</v>
      </c>
      <c r="D326" s="131" t="s">
        <v>351</v>
      </c>
      <c r="E326" s="211"/>
      <c r="F326" s="211"/>
      <c r="G326" s="72">
        <f t="shared" si="75"/>
        <v>0</v>
      </c>
      <c r="H326" s="71">
        <f t="shared" si="76"/>
        <v>0</v>
      </c>
      <c r="I326" s="71">
        <f t="shared" si="76"/>
        <v>0</v>
      </c>
      <c r="J326" s="72">
        <f t="shared" si="77"/>
        <v>0</v>
      </c>
      <c r="K326" s="1"/>
    </row>
    <row r="327" spans="1:11" s="8" customFormat="1" x14ac:dyDescent="0.25">
      <c r="A327" s="138" t="s">
        <v>1616</v>
      </c>
      <c r="B327" s="69" t="s">
        <v>409</v>
      </c>
      <c r="C327" s="70">
        <v>1</v>
      </c>
      <c r="D327" s="131" t="s">
        <v>196</v>
      </c>
      <c r="E327" s="211"/>
      <c r="F327" s="211"/>
      <c r="G327" s="72">
        <f t="shared" si="75"/>
        <v>0</v>
      </c>
      <c r="H327" s="71">
        <f t="shared" si="76"/>
        <v>0</v>
      </c>
      <c r="I327" s="71">
        <f t="shared" si="76"/>
        <v>0</v>
      </c>
      <c r="J327" s="72">
        <f t="shared" si="77"/>
        <v>0</v>
      </c>
      <c r="K327" s="1"/>
    </row>
    <row r="328" spans="1:11" x14ac:dyDescent="0.25">
      <c r="A328" s="79" t="s">
        <v>54</v>
      </c>
      <c r="B328" s="80" t="s">
        <v>410</v>
      </c>
      <c r="C328" s="70"/>
      <c r="D328" s="81"/>
      <c r="E328" s="82"/>
      <c r="F328" s="82"/>
      <c r="G328" s="83">
        <f>SUBTOTAL(9,G318:G327)</f>
        <v>0</v>
      </c>
      <c r="H328" s="82"/>
      <c r="I328" s="82"/>
      <c r="J328" s="83">
        <f>SUBTOTAL(9,J318:J327)</f>
        <v>0</v>
      </c>
    </row>
    <row r="329" spans="1:11" x14ac:dyDescent="0.25">
      <c r="A329" s="68" t="s">
        <v>466</v>
      </c>
      <c r="B329" s="123" t="s">
        <v>411</v>
      </c>
      <c r="C329" s="103"/>
      <c r="D329" s="124"/>
      <c r="E329" s="108"/>
      <c r="F329" s="108"/>
      <c r="G329" s="125"/>
      <c r="H329" s="108"/>
      <c r="I329" s="108"/>
      <c r="J329" s="125"/>
      <c r="K329" s="5"/>
    </row>
    <row r="330" spans="1:11" x14ac:dyDescent="0.25">
      <c r="A330" s="140" t="s">
        <v>468</v>
      </c>
      <c r="B330" s="84" t="s">
        <v>412</v>
      </c>
      <c r="C330" s="70"/>
      <c r="D330" s="131"/>
      <c r="E330" s="133"/>
      <c r="F330" s="133"/>
      <c r="G330" s="72"/>
      <c r="H330" s="133"/>
      <c r="I330" s="133"/>
      <c r="J330" s="72"/>
      <c r="K330" s="8"/>
    </row>
    <row r="331" spans="1:11" x14ac:dyDescent="0.25">
      <c r="A331" s="141" t="s">
        <v>1617</v>
      </c>
      <c r="B331" s="69" t="s">
        <v>413</v>
      </c>
      <c r="C331" s="70">
        <v>320.10000000000002</v>
      </c>
      <c r="D331" s="131" t="s">
        <v>267</v>
      </c>
      <c r="E331" s="211"/>
      <c r="F331" s="211"/>
      <c r="G331" s="72">
        <f t="shared" ref="G331:G335" si="78">ROUND((F331+E331)*$C331,2)</f>
        <v>0</v>
      </c>
      <c r="H331" s="71">
        <f t="shared" ref="H331:I335" si="79">+E331*(1+$J$4)</f>
        <v>0</v>
      </c>
      <c r="I331" s="71">
        <f t="shared" si="79"/>
        <v>0</v>
      </c>
      <c r="J331" s="72">
        <f t="shared" ref="J331:J335" si="80">ROUND((I331+H331)*$C331,2)</f>
        <v>0</v>
      </c>
    </row>
    <row r="332" spans="1:11" x14ac:dyDescent="0.25">
      <c r="A332" s="141" t="s">
        <v>1618</v>
      </c>
      <c r="B332" s="69" t="s">
        <v>414</v>
      </c>
      <c r="C332" s="70">
        <v>159.30000000000001</v>
      </c>
      <c r="D332" s="131" t="s">
        <v>267</v>
      </c>
      <c r="E332" s="211"/>
      <c r="F332" s="211"/>
      <c r="G332" s="72">
        <f t="shared" si="78"/>
        <v>0</v>
      </c>
      <c r="H332" s="71">
        <f t="shared" si="79"/>
        <v>0</v>
      </c>
      <c r="I332" s="71">
        <f t="shared" si="79"/>
        <v>0</v>
      </c>
      <c r="J332" s="72">
        <f t="shared" si="80"/>
        <v>0</v>
      </c>
    </row>
    <row r="333" spans="1:11" x14ac:dyDescent="0.25">
      <c r="A333" s="141" t="s">
        <v>1619</v>
      </c>
      <c r="B333" s="69" t="s">
        <v>416</v>
      </c>
      <c r="C333" s="70">
        <v>17.600000000000001</v>
      </c>
      <c r="D333" s="131" t="s">
        <v>267</v>
      </c>
      <c r="E333" s="211"/>
      <c r="F333" s="211"/>
      <c r="G333" s="72">
        <f t="shared" si="78"/>
        <v>0</v>
      </c>
      <c r="H333" s="71">
        <f t="shared" si="79"/>
        <v>0</v>
      </c>
      <c r="I333" s="71">
        <f t="shared" si="79"/>
        <v>0</v>
      </c>
      <c r="J333" s="72">
        <f t="shared" si="80"/>
        <v>0</v>
      </c>
    </row>
    <row r="334" spans="1:11" x14ac:dyDescent="0.25">
      <c r="A334" s="141" t="s">
        <v>1620</v>
      </c>
      <c r="B334" s="69" t="s">
        <v>417</v>
      </c>
      <c r="C334" s="70">
        <v>36</v>
      </c>
      <c r="D334" s="131" t="s">
        <v>351</v>
      </c>
      <c r="E334" s="211"/>
      <c r="F334" s="211"/>
      <c r="G334" s="72">
        <f t="shared" si="78"/>
        <v>0</v>
      </c>
      <c r="H334" s="71">
        <f t="shared" si="79"/>
        <v>0</v>
      </c>
      <c r="I334" s="71">
        <f t="shared" si="79"/>
        <v>0</v>
      </c>
      <c r="J334" s="72">
        <f t="shared" si="80"/>
        <v>0</v>
      </c>
    </row>
    <row r="335" spans="1:11" s="9" customFormat="1" x14ac:dyDescent="0.25">
      <c r="A335" s="141" t="s">
        <v>1621</v>
      </c>
      <c r="B335" s="69" t="s">
        <v>418</v>
      </c>
      <c r="C335" s="70">
        <v>1</v>
      </c>
      <c r="D335" s="131" t="s">
        <v>196</v>
      </c>
      <c r="E335" s="211"/>
      <c r="F335" s="211"/>
      <c r="G335" s="72">
        <f t="shared" si="78"/>
        <v>0</v>
      </c>
      <c r="H335" s="71">
        <f t="shared" si="79"/>
        <v>0</v>
      </c>
      <c r="I335" s="71">
        <f t="shared" si="79"/>
        <v>0</v>
      </c>
      <c r="J335" s="72">
        <f t="shared" si="80"/>
        <v>0</v>
      </c>
      <c r="K335" s="1"/>
    </row>
    <row r="336" spans="1:11" x14ac:dyDescent="0.25">
      <c r="A336" s="79" t="s">
        <v>54</v>
      </c>
      <c r="B336" s="80" t="s">
        <v>419</v>
      </c>
      <c r="C336" s="70"/>
      <c r="D336" s="81"/>
      <c r="E336" s="82"/>
      <c r="F336" s="82"/>
      <c r="G336" s="83">
        <f>SUBTOTAL(9,G330:G335)</f>
        <v>0</v>
      </c>
      <c r="H336" s="82"/>
      <c r="I336" s="82"/>
      <c r="J336" s="83">
        <f>SUBTOTAL(9,J330:J335)</f>
        <v>0</v>
      </c>
    </row>
    <row r="337" spans="1:11" x14ac:dyDescent="0.25">
      <c r="A337" s="79" t="s">
        <v>159</v>
      </c>
      <c r="B337" s="84" t="s">
        <v>420</v>
      </c>
      <c r="C337" s="70"/>
      <c r="D337" s="81"/>
      <c r="E337" s="82"/>
      <c r="F337" s="82"/>
      <c r="G337" s="83"/>
      <c r="H337" s="82"/>
      <c r="I337" s="82"/>
      <c r="J337" s="83"/>
    </row>
    <row r="338" spans="1:11" ht="25.5" x14ac:dyDescent="0.25">
      <c r="A338" s="140" t="s">
        <v>161</v>
      </c>
      <c r="B338" s="84" t="s">
        <v>421</v>
      </c>
      <c r="C338" s="70"/>
      <c r="D338" s="131"/>
      <c r="E338" s="133"/>
      <c r="F338" s="133"/>
      <c r="G338" s="72"/>
      <c r="H338" s="133"/>
      <c r="I338" s="133"/>
      <c r="J338" s="72"/>
      <c r="K338" s="9"/>
    </row>
    <row r="339" spans="1:11" x14ac:dyDescent="0.25">
      <c r="A339" s="141" t="s">
        <v>1622</v>
      </c>
      <c r="B339" s="69" t="s">
        <v>423</v>
      </c>
      <c r="C339" s="70">
        <v>3</v>
      </c>
      <c r="D339" s="131" t="s">
        <v>351</v>
      </c>
      <c r="E339" s="211"/>
      <c r="F339" s="211"/>
      <c r="G339" s="72">
        <f t="shared" ref="G339:G345" si="81">ROUND((F339+E339)*$C339,2)</f>
        <v>0</v>
      </c>
      <c r="H339" s="71">
        <f t="shared" ref="H339:I345" si="82">+E339*(1+$J$4)</f>
        <v>0</v>
      </c>
      <c r="I339" s="71">
        <f t="shared" si="82"/>
        <v>0</v>
      </c>
      <c r="J339" s="72">
        <f t="shared" ref="J339:J345" si="83">ROUND((I339+H339)*$C339,2)</f>
        <v>0</v>
      </c>
    </row>
    <row r="340" spans="1:11" x14ac:dyDescent="0.25">
      <c r="A340" s="141" t="s">
        <v>1623</v>
      </c>
      <c r="B340" s="69" t="s">
        <v>425</v>
      </c>
      <c r="C340" s="70">
        <v>9</v>
      </c>
      <c r="D340" s="131" t="s">
        <v>351</v>
      </c>
      <c r="E340" s="211"/>
      <c r="F340" s="211"/>
      <c r="G340" s="72">
        <f t="shared" si="81"/>
        <v>0</v>
      </c>
      <c r="H340" s="71">
        <f t="shared" si="82"/>
        <v>0</v>
      </c>
      <c r="I340" s="71">
        <f t="shared" si="82"/>
        <v>0</v>
      </c>
      <c r="J340" s="72">
        <f t="shared" si="83"/>
        <v>0</v>
      </c>
    </row>
    <row r="341" spans="1:11" x14ac:dyDescent="0.25">
      <c r="A341" s="141" t="s">
        <v>1624</v>
      </c>
      <c r="B341" s="69" t="s">
        <v>427</v>
      </c>
      <c r="C341" s="70">
        <v>7</v>
      </c>
      <c r="D341" s="131" t="s">
        <v>351</v>
      </c>
      <c r="E341" s="211"/>
      <c r="F341" s="211"/>
      <c r="G341" s="72">
        <f t="shared" si="81"/>
        <v>0</v>
      </c>
      <c r="H341" s="71">
        <f t="shared" si="82"/>
        <v>0</v>
      </c>
      <c r="I341" s="71">
        <f t="shared" si="82"/>
        <v>0</v>
      </c>
      <c r="J341" s="72">
        <f t="shared" si="83"/>
        <v>0</v>
      </c>
    </row>
    <row r="342" spans="1:11" x14ac:dyDescent="0.25">
      <c r="A342" s="141" t="s">
        <v>1625</v>
      </c>
      <c r="B342" s="69" t="s">
        <v>429</v>
      </c>
      <c r="C342" s="70">
        <v>6</v>
      </c>
      <c r="D342" s="131" t="s">
        <v>351</v>
      </c>
      <c r="E342" s="211"/>
      <c r="F342" s="211"/>
      <c r="G342" s="72">
        <f t="shared" si="81"/>
        <v>0</v>
      </c>
      <c r="H342" s="71">
        <f t="shared" si="82"/>
        <v>0</v>
      </c>
      <c r="I342" s="71">
        <f t="shared" si="82"/>
        <v>0</v>
      </c>
      <c r="J342" s="72">
        <f t="shared" si="83"/>
        <v>0</v>
      </c>
    </row>
    <row r="343" spans="1:11" x14ac:dyDescent="0.25">
      <c r="A343" s="141" t="s">
        <v>1626</v>
      </c>
      <c r="B343" s="69" t="s">
        <v>431</v>
      </c>
      <c r="C343" s="70">
        <v>5</v>
      </c>
      <c r="D343" s="131" t="s">
        <v>351</v>
      </c>
      <c r="E343" s="211"/>
      <c r="F343" s="211"/>
      <c r="G343" s="72">
        <f t="shared" si="81"/>
        <v>0</v>
      </c>
      <c r="H343" s="71">
        <f t="shared" si="82"/>
        <v>0</v>
      </c>
      <c r="I343" s="71">
        <f t="shared" si="82"/>
        <v>0</v>
      </c>
      <c r="J343" s="72">
        <f t="shared" si="83"/>
        <v>0</v>
      </c>
    </row>
    <row r="344" spans="1:11" s="5" customFormat="1" x14ac:dyDescent="0.25">
      <c r="A344" s="141" t="s">
        <v>1627</v>
      </c>
      <c r="B344" s="69" t="s">
        <v>433</v>
      </c>
      <c r="C344" s="70">
        <v>3</v>
      </c>
      <c r="D344" s="131" t="s">
        <v>351</v>
      </c>
      <c r="E344" s="211"/>
      <c r="F344" s="211"/>
      <c r="G344" s="72">
        <f t="shared" si="81"/>
        <v>0</v>
      </c>
      <c r="H344" s="71">
        <f t="shared" si="82"/>
        <v>0</v>
      </c>
      <c r="I344" s="71">
        <f t="shared" si="82"/>
        <v>0</v>
      </c>
      <c r="J344" s="72">
        <f t="shared" si="83"/>
        <v>0</v>
      </c>
      <c r="K344" s="1"/>
    </row>
    <row r="345" spans="1:11" s="9" customFormat="1" x14ac:dyDescent="0.25">
      <c r="A345" s="141" t="s">
        <v>1628</v>
      </c>
      <c r="B345" s="69" t="s">
        <v>435</v>
      </c>
      <c r="C345" s="70">
        <v>3</v>
      </c>
      <c r="D345" s="131" t="s">
        <v>351</v>
      </c>
      <c r="E345" s="211"/>
      <c r="F345" s="211"/>
      <c r="G345" s="72">
        <f t="shared" si="81"/>
        <v>0</v>
      </c>
      <c r="H345" s="71">
        <f t="shared" si="82"/>
        <v>0</v>
      </c>
      <c r="I345" s="71">
        <f t="shared" si="82"/>
        <v>0</v>
      </c>
      <c r="J345" s="72">
        <f t="shared" si="83"/>
        <v>0</v>
      </c>
      <c r="K345" s="1"/>
    </row>
    <row r="346" spans="1:11" x14ac:dyDescent="0.25">
      <c r="A346" s="79" t="s">
        <v>54</v>
      </c>
      <c r="B346" s="80" t="s">
        <v>436</v>
      </c>
      <c r="C346" s="70"/>
      <c r="D346" s="81"/>
      <c r="E346" s="82"/>
      <c r="F346" s="82"/>
      <c r="G346" s="83">
        <f>SUBTOTAL(9,G338:G345)</f>
        <v>0</v>
      </c>
      <c r="H346" s="82"/>
      <c r="I346" s="82"/>
      <c r="J346" s="83">
        <f>SUBTOTAL(9,J338:J345)</f>
        <v>0</v>
      </c>
    </row>
    <row r="347" spans="1:11" x14ac:dyDescent="0.25">
      <c r="A347" s="68" t="s">
        <v>169</v>
      </c>
      <c r="B347" s="123" t="s">
        <v>437</v>
      </c>
      <c r="C347" s="103"/>
      <c r="D347" s="124"/>
      <c r="E347" s="108"/>
      <c r="F347" s="108"/>
      <c r="G347" s="125"/>
      <c r="H347" s="108"/>
      <c r="I347" s="108"/>
      <c r="J347" s="125"/>
      <c r="K347" s="5"/>
    </row>
    <row r="348" spans="1:11" ht="25.5" x14ac:dyDescent="0.25">
      <c r="A348" s="140" t="s">
        <v>1629</v>
      </c>
      <c r="B348" s="84" t="s">
        <v>438</v>
      </c>
      <c r="C348" s="70"/>
      <c r="D348" s="131"/>
      <c r="E348" s="133"/>
      <c r="F348" s="133"/>
      <c r="G348" s="72"/>
      <c r="H348" s="133"/>
      <c r="I348" s="133"/>
      <c r="J348" s="72"/>
      <c r="K348" s="9"/>
    </row>
    <row r="349" spans="1:11" x14ac:dyDescent="0.25">
      <c r="A349" s="140" t="s">
        <v>1630</v>
      </c>
      <c r="B349" s="69" t="s">
        <v>439</v>
      </c>
      <c r="C349" s="70">
        <v>5945</v>
      </c>
      <c r="D349" s="131" t="s">
        <v>267</v>
      </c>
      <c r="E349" s="211"/>
      <c r="F349" s="212"/>
      <c r="G349" s="72">
        <f t="shared" ref="G349:G365" si="84">ROUND((F349+E349)*$C349,2)</f>
        <v>0</v>
      </c>
      <c r="H349" s="71">
        <f t="shared" ref="H349:I365" si="85">+E349*(1+$J$4)</f>
        <v>0</v>
      </c>
      <c r="I349" s="86">
        <f t="shared" si="85"/>
        <v>0</v>
      </c>
      <c r="J349" s="72">
        <f t="shared" ref="J349:J365" si="86">ROUND((I349+H349)*$C349,2)</f>
        <v>0</v>
      </c>
    </row>
    <row r="350" spans="1:11" x14ac:dyDescent="0.25">
      <c r="A350" s="140" t="s">
        <v>1631</v>
      </c>
      <c r="B350" s="69" t="s">
        <v>440</v>
      </c>
      <c r="C350" s="70">
        <v>1500</v>
      </c>
      <c r="D350" s="131" t="s">
        <v>267</v>
      </c>
      <c r="E350" s="211"/>
      <c r="F350" s="212"/>
      <c r="G350" s="72">
        <f t="shared" si="84"/>
        <v>0</v>
      </c>
      <c r="H350" s="71">
        <f t="shared" si="85"/>
        <v>0</v>
      </c>
      <c r="I350" s="86">
        <f t="shared" si="85"/>
        <v>0</v>
      </c>
      <c r="J350" s="72">
        <f t="shared" si="86"/>
        <v>0</v>
      </c>
    </row>
    <row r="351" spans="1:11" x14ac:dyDescent="0.25">
      <c r="A351" s="140" t="s">
        <v>1632</v>
      </c>
      <c r="B351" s="69" t="s">
        <v>442</v>
      </c>
      <c r="C351" s="70">
        <v>304</v>
      </c>
      <c r="D351" s="131" t="s">
        <v>267</v>
      </c>
      <c r="E351" s="211"/>
      <c r="F351" s="212"/>
      <c r="G351" s="72">
        <f t="shared" si="84"/>
        <v>0</v>
      </c>
      <c r="H351" s="71">
        <f t="shared" si="85"/>
        <v>0</v>
      </c>
      <c r="I351" s="86">
        <f t="shared" si="85"/>
        <v>0</v>
      </c>
      <c r="J351" s="72">
        <f t="shared" si="86"/>
        <v>0</v>
      </c>
    </row>
    <row r="352" spans="1:11" x14ac:dyDescent="0.25">
      <c r="A352" s="140" t="s">
        <v>1633</v>
      </c>
      <c r="B352" s="69" t="s">
        <v>443</v>
      </c>
      <c r="C352" s="70">
        <v>1663</v>
      </c>
      <c r="D352" s="131" t="s">
        <v>267</v>
      </c>
      <c r="E352" s="211"/>
      <c r="F352" s="212"/>
      <c r="G352" s="72">
        <f t="shared" si="84"/>
        <v>0</v>
      </c>
      <c r="H352" s="71">
        <f t="shared" si="85"/>
        <v>0</v>
      </c>
      <c r="I352" s="86">
        <f t="shared" si="85"/>
        <v>0</v>
      </c>
      <c r="J352" s="72">
        <f t="shared" si="86"/>
        <v>0</v>
      </c>
    </row>
    <row r="353" spans="1:11" x14ac:dyDescent="0.25">
      <c r="A353" s="140" t="s">
        <v>1634</v>
      </c>
      <c r="B353" s="69" t="s">
        <v>413</v>
      </c>
      <c r="C353" s="70">
        <v>546</v>
      </c>
      <c r="D353" s="131" t="s">
        <v>267</v>
      </c>
      <c r="E353" s="211"/>
      <c r="F353" s="212"/>
      <c r="G353" s="72">
        <f t="shared" si="84"/>
        <v>0</v>
      </c>
      <c r="H353" s="71">
        <f t="shared" si="85"/>
        <v>0</v>
      </c>
      <c r="I353" s="86">
        <f t="shared" si="85"/>
        <v>0</v>
      </c>
      <c r="J353" s="72">
        <f t="shared" si="86"/>
        <v>0</v>
      </c>
    </row>
    <row r="354" spans="1:11" x14ac:dyDescent="0.25">
      <c r="A354" s="140" t="s">
        <v>1635</v>
      </c>
      <c r="B354" s="69" t="s">
        <v>444</v>
      </c>
      <c r="C354" s="70">
        <v>636</v>
      </c>
      <c r="D354" s="131" t="s">
        <v>267</v>
      </c>
      <c r="E354" s="211"/>
      <c r="F354" s="212"/>
      <c r="G354" s="72">
        <f t="shared" si="84"/>
        <v>0</v>
      </c>
      <c r="H354" s="71">
        <f t="shared" si="85"/>
        <v>0</v>
      </c>
      <c r="I354" s="86">
        <f t="shared" si="85"/>
        <v>0</v>
      </c>
      <c r="J354" s="72">
        <f t="shared" si="86"/>
        <v>0</v>
      </c>
    </row>
    <row r="355" spans="1:11" x14ac:dyDescent="0.25">
      <c r="A355" s="140" t="s">
        <v>1636</v>
      </c>
      <c r="B355" s="69" t="s">
        <v>414</v>
      </c>
      <c r="C355" s="70">
        <v>12</v>
      </c>
      <c r="D355" s="131" t="s">
        <v>267</v>
      </c>
      <c r="E355" s="211"/>
      <c r="F355" s="212"/>
      <c r="G355" s="72">
        <f t="shared" si="84"/>
        <v>0</v>
      </c>
      <c r="H355" s="71">
        <f t="shared" si="85"/>
        <v>0</v>
      </c>
      <c r="I355" s="86">
        <f t="shared" si="85"/>
        <v>0</v>
      </c>
      <c r="J355" s="72">
        <f t="shared" si="86"/>
        <v>0</v>
      </c>
    </row>
    <row r="356" spans="1:11" x14ac:dyDescent="0.25">
      <c r="A356" s="140" t="s">
        <v>1637</v>
      </c>
      <c r="B356" s="69" t="s">
        <v>445</v>
      </c>
      <c r="C356" s="70">
        <v>403</v>
      </c>
      <c r="D356" s="131" t="s">
        <v>267</v>
      </c>
      <c r="E356" s="211"/>
      <c r="F356" s="212"/>
      <c r="G356" s="72">
        <f t="shared" si="84"/>
        <v>0</v>
      </c>
      <c r="H356" s="71">
        <f t="shared" si="85"/>
        <v>0</v>
      </c>
      <c r="I356" s="86">
        <f t="shared" si="85"/>
        <v>0</v>
      </c>
      <c r="J356" s="72">
        <f t="shared" si="86"/>
        <v>0</v>
      </c>
    </row>
    <row r="357" spans="1:11" x14ac:dyDescent="0.25">
      <c r="A357" s="140" t="s">
        <v>1638</v>
      </c>
      <c r="B357" s="69" t="s">
        <v>416</v>
      </c>
      <c r="C357" s="70">
        <v>974</v>
      </c>
      <c r="D357" s="131" t="s">
        <v>267</v>
      </c>
      <c r="E357" s="211"/>
      <c r="F357" s="212"/>
      <c r="G357" s="72">
        <f t="shared" si="84"/>
        <v>0</v>
      </c>
      <c r="H357" s="71">
        <f t="shared" si="85"/>
        <v>0</v>
      </c>
      <c r="I357" s="86">
        <f t="shared" si="85"/>
        <v>0</v>
      </c>
      <c r="J357" s="72">
        <f t="shared" si="86"/>
        <v>0</v>
      </c>
    </row>
    <row r="358" spans="1:11" x14ac:dyDescent="0.25">
      <c r="A358" s="140" t="s">
        <v>1639</v>
      </c>
      <c r="B358" s="69" t="s">
        <v>446</v>
      </c>
      <c r="C358" s="70">
        <v>1398</v>
      </c>
      <c r="D358" s="131" t="s">
        <v>267</v>
      </c>
      <c r="E358" s="211"/>
      <c r="F358" s="212"/>
      <c r="G358" s="72">
        <f t="shared" si="84"/>
        <v>0</v>
      </c>
      <c r="H358" s="71">
        <f t="shared" si="85"/>
        <v>0</v>
      </c>
      <c r="I358" s="86">
        <f t="shared" si="85"/>
        <v>0</v>
      </c>
      <c r="J358" s="72">
        <f t="shared" si="86"/>
        <v>0</v>
      </c>
    </row>
    <row r="359" spans="1:11" x14ac:dyDescent="0.25">
      <c r="A359" s="140" t="s">
        <v>1640</v>
      </c>
      <c r="B359" s="69" t="s">
        <v>447</v>
      </c>
      <c r="C359" s="70">
        <v>2564</v>
      </c>
      <c r="D359" s="131" t="s">
        <v>267</v>
      </c>
      <c r="E359" s="211"/>
      <c r="F359" s="212"/>
      <c r="G359" s="72">
        <f t="shared" si="84"/>
        <v>0</v>
      </c>
      <c r="H359" s="71">
        <f t="shared" si="85"/>
        <v>0</v>
      </c>
      <c r="I359" s="86">
        <f t="shared" si="85"/>
        <v>0</v>
      </c>
      <c r="J359" s="72">
        <f t="shared" si="86"/>
        <v>0</v>
      </c>
    </row>
    <row r="360" spans="1:11" x14ac:dyDescent="0.25">
      <c r="A360" s="140" t="s">
        <v>1641</v>
      </c>
      <c r="B360" s="69" t="s">
        <v>448</v>
      </c>
      <c r="C360" s="70">
        <v>5850</v>
      </c>
      <c r="D360" s="131" t="s">
        <v>267</v>
      </c>
      <c r="E360" s="211"/>
      <c r="F360" s="212"/>
      <c r="G360" s="72">
        <f t="shared" si="84"/>
        <v>0</v>
      </c>
      <c r="H360" s="71">
        <f t="shared" si="85"/>
        <v>0</v>
      </c>
      <c r="I360" s="86">
        <f t="shared" si="85"/>
        <v>0</v>
      </c>
      <c r="J360" s="72">
        <f t="shared" si="86"/>
        <v>0</v>
      </c>
    </row>
    <row r="361" spans="1:11" x14ac:dyDescent="0.25">
      <c r="A361" s="140" t="s">
        <v>1642</v>
      </c>
      <c r="B361" s="69" t="s">
        <v>449</v>
      </c>
      <c r="C361" s="70">
        <v>2636</v>
      </c>
      <c r="D361" s="131" t="s">
        <v>267</v>
      </c>
      <c r="E361" s="211"/>
      <c r="F361" s="212"/>
      <c r="G361" s="72">
        <f t="shared" si="84"/>
        <v>0</v>
      </c>
      <c r="H361" s="71">
        <f t="shared" si="85"/>
        <v>0</v>
      </c>
      <c r="I361" s="86">
        <f t="shared" si="85"/>
        <v>0</v>
      </c>
      <c r="J361" s="72">
        <f t="shared" si="86"/>
        <v>0</v>
      </c>
    </row>
    <row r="362" spans="1:11" x14ac:dyDescent="0.25">
      <c r="A362" s="140" t="s">
        <v>1643</v>
      </c>
      <c r="B362" s="69" t="s">
        <v>450</v>
      </c>
      <c r="C362" s="70">
        <v>204</v>
      </c>
      <c r="D362" s="131" t="s">
        <v>267</v>
      </c>
      <c r="E362" s="211"/>
      <c r="F362" s="212"/>
      <c r="G362" s="72">
        <f t="shared" si="84"/>
        <v>0</v>
      </c>
      <c r="H362" s="71">
        <f t="shared" si="85"/>
        <v>0</v>
      </c>
      <c r="I362" s="86">
        <f t="shared" si="85"/>
        <v>0</v>
      </c>
      <c r="J362" s="72">
        <f t="shared" si="86"/>
        <v>0</v>
      </c>
    </row>
    <row r="363" spans="1:11" s="10" customFormat="1" x14ac:dyDescent="0.25">
      <c r="A363" s="140" t="s">
        <v>1644</v>
      </c>
      <c r="B363" s="69" t="s">
        <v>451</v>
      </c>
      <c r="C363" s="70">
        <v>1216.4000000000001</v>
      </c>
      <c r="D363" s="131" t="s">
        <v>267</v>
      </c>
      <c r="E363" s="211"/>
      <c r="F363" s="211"/>
      <c r="G363" s="72">
        <f t="shared" si="84"/>
        <v>0</v>
      </c>
      <c r="H363" s="71">
        <f t="shared" si="85"/>
        <v>0</v>
      </c>
      <c r="I363" s="71">
        <f t="shared" si="85"/>
        <v>0</v>
      </c>
      <c r="J363" s="72">
        <f t="shared" si="86"/>
        <v>0</v>
      </c>
      <c r="K363" s="1"/>
    </row>
    <row r="364" spans="1:11" x14ac:dyDescent="0.25">
      <c r="A364" s="140" t="s">
        <v>1645</v>
      </c>
      <c r="B364" s="69" t="s">
        <v>452</v>
      </c>
      <c r="C364" s="70">
        <v>20288</v>
      </c>
      <c r="D364" s="131" t="s">
        <v>267</v>
      </c>
      <c r="E364" s="211"/>
      <c r="F364" s="211"/>
      <c r="G364" s="72">
        <f t="shared" si="84"/>
        <v>0</v>
      </c>
      <c r="H364" s="71">
        <f t="shared" si="85"/>
        <v>0</v>
      </c>
      <c r="I364" s="71">
        <f t="shared" si="85"/>
        <v>0</v>
      </c>
      <c r="J364" s="72">
        <f t="shared" si="86"/>
        <v>0</v>
      </c>
    </row>
    <row r="365" spans="1:11" x14ac:dyDescent="0.25">
      <c r="A365" s="140" t="s">
        <v>1646</v>
      </c>
      <c r="B365" s="69" t="s">
        <v>453</v>
      </c>
      <c r="C365" s="70">
        <v>1314</v>
      </c>
      <c r="D365" s="131" t="s">
        <v>267</v>
      </c>
      <c r="E365" s="211"/>
      <c r="F365" s="211"/>
      <c r="G365" s="72">
        <f t="shared" si="84"/>
        <v>0</v>
      </c>
      <c r="H365" s="71">
        <f t="shared" si="85"/>
        <v>0</v>
      </c>
      <c r="I365" s="71">
        <f t="shared" si="85"/>
        <v>0</v>
      </c>
      <c r="J365" s="72">
        <f t="shared" si="86"/>
        <v>0</v>
      </c>
    </row>
    <row r="366" spans="1:11" x14ac:dyDescent="0.25">
      <c r="A366" s="140" t="s">
        <v>1630</v>
      </c>
      <c r="B366" s="84" t="s">
        <v>454</v>
      </c>
      <c r="C366" s="142"/>
      <c r="D366" s="143"/>
      <c r="E366" s="135"/>
      <c r="F366" s="135"/>
      <c r="G366" s="144"/>
      <c r="H366" s="135"/>
      <c r="I366" s="135"/>
      <c r="J366" s="144"/>
      <c r="K366" s="10"/>
    </row>
    <row r="367" spans="1:11" x14ac:dyDescent="0.25">
      <c r="A367" s="141" t="s">
        <v>1647</v>
      </c>
      <c r="B367" s="69" t="s">
        <v>455</v>
      </c>
      <c r="C367" s="70">
        <v>100</v>
      </c>
      <c r="D367" s="131" t="s">
        <v>267</v>
      </c>
      <c r="E367" s="211"/>
      <c r="F367" s="211"/>
      <c r="G367" s="72">
        <f t="shared" ref="G367:G372" si="87">ROUND((F367+E367)*$C367,2)</f>
        <v>0</v>
      </c>
      <c r="H367" s="71">
        <f t="shared" ref="H367:I372" si="88">+E367*(1+$J$4)</f>
        <v>0</v>
      </c>
      <c r="I367" s="71">
        <f t="shared" si="88"/>
        <v>0</v>
      </c>
      <c r="J367" s="72">
        <f t="shared" ref="J367:J372" si="89">ROUND((I367+H367)*$C367,2)</f>
        <v>0</v>
      </c>
    </row>
    <row r="368" spans="1:11" s="9" customFormat="1" x14ac:dyDescent="0.25">
      <c r="A368" s="141" t="s">
        <v>1648</v>
      </c>
      <c r="B368" s="69" t="s">
        <v>456</v>
      </c>
      <c r="C368" s="70">
        <v>120</v>
      </c>
      <c r="D368" s="131" t="s">
        <v>267</v>
      </c>
      <c r="E368" s="211"/>
      <c r="F368" s="211"/>
      <c r="G368" s="72">
        <f t="shared" si="87"/>
        <v>0</v>
      </c>
      <c r="H368" s="71">
        <f t="shared" si="88"/>
        <v>0</v>
      </c>
      <c r="I368" s="71">
        <f t="shared" si="88"/>
        <v>0</v>
      </c>
      <c r="J368" s="72">
        <f t="shared" si="89"/>
        <v>0</v>
      </c>
      <c r="K368" s="1"/>
    </row>
    <row r="369" spans="1:11" x14ac:dyDescent="0.25">
      <c r="A369" s="141" t="s">
        <v>1649</v>
      </c>
      <c r="B369" s="69" t="s">
        <v>458</v>
      </c>
      <c r="C369" s="70">
        <v>1447</v>
      </c>
      <c r="D369" s="131" t="s">
        <v>267</v>
      </c>
      <c r="E369" s="211"/>
      <c r="F369" s="211"/>
      <c r="G369" s="72">
        <f t="shared" si="87"/>
        <v>0</v>
      </c>
      <c r="H369" s="71">
        <f t="shared" si="88"/>
        <v>0</v>
      </c>
      <c r="I369" s="71">
        <f t="shared" si="88"/>
        <v>0</v>
      </c>
      <c r="J369" s="72">
        <f t="shared" si="89"/>
        <v>0</v>
      </c>
    </row>
    <row r="370" spans="1:11" s="9" customFormat="1" x14ac:dyDescent="0.25">
      <c r="A370" s="141" t="s">
        <v>1650</v>
      </c>
      <c r="B370" s="69" t="s">
        <v>460</v>
      </c>
      <c r="C370" s="70">
        <v>13221.9</v>
      </c>
      <c r="D370" s="131" t="s">
        <v>267</v>
      </c>
      <c r="E370" s="211"/>
      <c r="F370" s="212"/>
      <c r="G370" s="72">
        <f t="shared" si="87"/>
        <v>0</v>
      </c>
      <c r="H370" s="71">
        <f t="shared" si="88"/>
        <v>0</v>
      </c>
      <c r="I370" s="86">
        <f t="shared" si="88"/>
        <v>0</v>
      </c>
      <c r="J370" s="72">
        <f t="shared" si="89"/>
        <v>0</v>
      </c>
      <c r="K370" s="1"/>
    </row>
    <row r="371" spans="1:11" x14ac:dyDescent="0.25">
      <c r="A371" s="141" t="s">
        <v>1651</v>
      </c>
      <c r="B371" s="69" t="s">
        <v>462</v>
      </c>
      <c r="C371" s="70">
        <v>3680</v>
      </c>
      <c r="D371" s="131" t="s">
        <v>267</v>
      </c>
      <c r="E371" s="211"/>
      <c r="F371" s="212"/>
      <c r="G371" s="72">
        <f t="shared" si="87"/>
        <v>0</v>
      </c>
      <c r="H371" s="71">
        <f t="shared" si="88"/>
        <v>0</v>
      </c>
      <c r="I371" s="86">
        <f t="shared" si="88"/>
        <v>0</v>
      </c>
      <c r="J371" s="72">
        <f t="shared" si="89"/>
        <v>0</v>
      </c>
      <c r="K371" s="9"/>
    </row>
    <row r="372" spans="1:11" x14ac:dyDescent="0.25">
      <c r="A372" s="141" t="s">
        <v>1652</v>
      </c>
      <c r="B372" s="69" t="s">
        <v>464</v>
      </c>
      <c r="C372" s="70">
        <v>578.9</v>
      </c>
      <c r="D372" s="131" t="s">
        <v>267</v>
      </c>
      <c r="E372" s="211"/>
      <c r="F372" s="212"/>
      <c r="G372" s="72">
        <f t="shared" si="87"/>
        <v>0</v>
      </c>
      <c r="H372" s="71">
        <f t="shared" si="88"/>
        <v>0</v>
      </c>
      <c r="I372" s="86">
        <f t="shared" si="88"/>
        <v>0</v>
      </c>
      <c r="J372" s="72">
        <f t="shared" si="89"/>
        <v>0</v>
      </c>
    </row>
    <row r="373" spans="1:11" s="9" customFormat="1" ht="25.5" x14ac:dyDescent="0.25">
      <c r="A373" s="140" t="s">
        <v>1631</v>
      </c>
      <c r="B373" s="84" t="s">
        <v>465</v>
      </c>
      <c r="C373" s="145"/>
      <c r="D373" s="146"/>
      <c r="E373" s="86"/>
      <c r="F373" s="86"/>
      <c r="G373" s="147"/>
      <c r="H373" s="86"/>
      <c r="I373" s="86"/>
      <c r="J373" s="147"/>
    </row>
    <row r="374" spans="1:11" x14ac:dyDescent="0.25">
      <c r="A374" s="141" t="s">
        <v>1653</v>
      </c>
      <c r="B374" s="69" t="s">
        <v>460</v>
      </c>
      <c r="C374" s="70">
        <v>3572.4</v>
      </c>
      <c r="D374" s="131" t="s">
        <v>267</v>
      </c>
      <c r="E374" s="211"/>
      <c r="F374" s="212"/>
      <c r="G374" s="72">
        <f t="shared" ref="G374:G375" si="90">ROUND((F374+E374)*$C374,2)</f>
        <v>0</v>
      </c>
      <c r="H374" s="71">
        <f t="shared" ref="H374:I375" si="91">+E374*(1+$J$4)</f>
        <v>0</v>
      </c>
      <c r="I374" s="86">
        <f t="shared" si="91"/>
        <v>0</v>
      </c>
      <c r="J374" s="72">
        <f t="shared" ref="J374:J375" si="92">ROUND((I374+H374)*$C374,2)</f>
        <v>0</v>
      </c>
    </row>
    <row r="375" spans="1:11" x14ac:dyDescent="0.25">
      <c r="A375" s="141" t="s">
        <v>1654</v>
      </c>
      <c r="B375" s="69" t="s">
        <v>464</v>
      </c>
      <c r="C375" s="70">
        <v>60</v>
      </c>
      <c r="D375" s="131" t="s">
        <v>267</v>
      </c>
      <c r="E375" s="211"/>
      <c r="F375" s="212"/>
      <c r="G375" s="72">
        <f t="shared" si="90"/>
        <v>0</v>
      </c>
      <c r="H375" s="71">
        <f t="shared" si="91"/>
        <v>0</v>
      </c>
      <c r="I375" s="86">
        <f t="shared" si="91"/>
        <v>0</v>
      </c>
      <c r="J375" s="72">
        <f t="shared" si="92"/>
        <v>0</v>
      </c>
    </row>
    <row r="376" spans="1:11" ht="25.5" x14ac:dyDescent="0.25">
      <c r="A376" s="140" t="s">
        <v>1632</v>
      </c>
      <c r="B376" s="84" t="s">
        <v>467</v>
      </c>
      <c r="C376" s="70"/>
      <c r="D376" s="131"/>
      <c r="E376" s="86"/>
      <c r="F376" s="86"/>
      <c r="G376" s="72"/>
      <c r="H376" s="86"/>
      <c r="I376" s="86"/>
      <c r="J376" s="72"/>
      <c r="K376" s="9"/>
    </row>
    <row r="377" spans="1:11" x14ac:dyDescent="0.25">
      <c r="A377" s="141" t="s">
        <v>1655</v>
      </c>
      <c r="B377" s="69" t="s">
        <v>439</v>
      </c>
      <c r="C377" s="70">
        <v>668</v>
      </c>
      <c r="D377" s="131" t="s">
        <v>351</v>
      </c>
      <c r="E377" s="211"/>
      <c r="F377" s="211"/>
      <c r="G377" s="72">
        <f t="shared" ref="G377:G391" si="93">ROUND((F377+E377)*$C377,2)</f>
        <v>0</v>
      </c>
      <c r="H377" s="71">
        <f t="shared" ref="H377:I391" si="94">+E377*(1+$J$4)</f>
        <v>0</v>
      </c>
      <c r="I377" s="71">
        <f t="shared" si="94"/>
        <v>0</v>
      </c>
      <c r="J377" s="72">
        <f t="shared" ref="J377:J391" si="95">ROUND((I377+H377)*$C377,2)</f>
        <v>0</v>
      </c>
    </row>
    <row r="378" spans="1:11" x14ac:dyDescent="0.25">
      <c r="A378" s="141" t="s">
        <v>1656</v>
      </c>
      <c r="B378" s="69" t="s">
        <v>440</v>
      </c>
      <c r="C378" s="70">
        <v>106</v>
      </c>
      <c r="D378" s="131" t="s">
        <v>351</v>
      </c>
      <c r="E378" s="211"/>
      <c r="F378" s="211"/>
      <c r="G378" s="72">
        <f t="shared" si="93"/>
        <v>0</v>
      </c>
      <c r="H378" s="71">
        <f t="shared" si="94"/>
        <v>0</v>
      </c>
      <c r="I378" s="71">
        <f t="shared" si="94"/>
        <v>0</v>
      </c>
      <c r="J378" s="72">
        <f t="shared" si="95"/>
        <v>0</v>
      </c>
    </row>
    <row r="379" spans="1:11" x14ac:dyDescent="0.25">
      <c r="A379" s="141" t="s">
        <v>1657</v>
      </c>
      <c r="B379" s="69" t="s">
        <v>442</v>
      </c>
      <c r="C379" s="70">
        <v>44</v>
      </c>
      <c r="D379" s="131" t="s">
        <v>351</v>
      </c>
      <c r="E379" s="211"/>
      <c r="F379" s="211"/>
      <c r="G379" s="72">
        <f t="shared" si="93"/>
        <v>0</v>
      </c>
      <c r="H379" s="71">
        <f t="shared" si="94"/>
        <v>0</v>
      </c>
      <c r="I379" s="71">
        <f t="shared" si="94"/>
        <v>0</v>
      </c>
      <c r="J379" s="72">
        <f t="shared" si="95"/>
        <v>0</v>
      </c>
    </row>
    <row r="380" spans="1:11" x14ac:dyDescent="0.25">
      <c r="A380" s="141" t="s">
        <v>1658</v>
      </c>
      <c r="B380" s="69" t="s">
        <v>443</v>
      </c>
      <c r="C380" s="70">
        <v>168</v>
      </c>
      <c r="D380" s="131" t="s">
        <v>351</v>
      </c>
      <c r="E380" s="211"/>
      <c r="F380" s="211"/>
      <c r="G380" s="72">
        <f t="shared" si="93"/>
        <v>0</v>
      </c>
      <c r="H380" s="71">
        <f t="shared" si="94"/>
        <v>0</v>
      </c>
      <c r="I380" s="71">
        <f t="shared" si="94"/>
        <v>0</v>
      </c>
      <c r="J380" s="72">
        <f t="shared" si="95"/>
        <v>0</v>
      </c>
    </row>
    <row r="381" spans="1:11" x14ac:dyDescent="0.25">
      <c r="A381" s="141" t="s">
        <v>1659</v>
      </c>
      <c r="B381" s="69" t="s">
        <v>413</v>
      </c>
      <c r="C381" s="70">
        <v>38</v>
      </c>
      <c r="D381" s="131" t="s">
        <v>351</v>
      </c>
      <c r="E381" s="211"/>
      <c r="F381" s="211"/>
      <c r="G381" s="72">
        <f t="shared" si="93"/>
        <v>0</v>
      </c>
      <c r="H381" s="71">
        <f t="shared" si="94"/>
        <v>0</v>
      </c>
      <c r="I381" s="71">
        <f t="shared" si="94"/>
        <v>0</v>
      </c>
      <c r="J381" s="72">
        <f t="shared" si="95"/>
        <v>0</v>
      </c>
    </row>
    <row r="382" spans="1:11" x14ac:dyDescent="0.25">
      <c r="A382" s="141" t="s">
        <v>1660</v>
      </c>
      <c r="B382" s="69" t="s">
        <v>444</v>
      </c>
      <c r="C382" s="70">
        <v>16</v>
      </c>
      <c r="D382" s="131" t="s">
        <v>351</v>
      </c>
      <c r="E382" s="211"/>
      <c r="F382" s="211"/>
      <c r="G382" s="72">
        <f t="shared" si="93"/>
        <v>0</v>
      </c>
      <c r="H382" s="71">
        <f t="shared" si="94"/>
        <v>0</v>
      </c>
      <c r="I382" s="71">
        <f t="shared" si="94"/>
        <v>0</v>
      </c>
      <c r="J382" s="72">
        <f t="shared" si="95"/>
        <v>0</v>
      </c>
    </row>
    <row r="383" spans="1:11" x14ac:dyDescent="0.25">
      <c r="A383" s="141" t="s">
        <v>1661</v>
      </c>
      <c r="B383" s="69" t="s">
        <v>414</v>
      </c>
      <c r="C383" s="70">
        <v>24</v>
      </c>
      <c r="D383" s="131" t="s">
        <v>351</v>
      </c>
      <c r="E383" s="211"/>
      <c r="F383" s="211"/>
      <c r="G383" s="72">
        <f t="shared" si="93"/>
        <v>0</v>
      </c>
      <c r="H383" s="71">
        <f t="shared" si="94"/>
        <v>0</v>
      </c>
      <c r="I383" s="71">
        <f t="shared" si="94"/>
        <v>0</v>
      </c>
      <c r="J383" s="72">
        <f t="shared" si="95"/>
        <v>0</v>
      </c>
    </row>
    <row r="384" spans="1:11" x14ac:dyDescent="0.25">
      <c r="A384" s="141" t="s">
        <v>1662</v>
      </c>
      <c r="B384" s="69" t="s">
        <v>445</v>
      </c>
      <c r="C384" s="70">
        <v>12</v>
      </c>
      <c r="D384" s="131" t="s">
        <v>351</v>
      </c>
      <c r="E384" s="211"/>
      <c r="F384" s="211"/>
      <c r="G384" s="72">
        <f t="shared" si="93"/>
        <v>0</v>
      </c>
      <c r="H384" s="71">
        <f t="shared" si="94"/>
        <v>0</v>
      </c>
      <c r="I384" s="71">
        <f t="shared" si="94"/>
        <v>0</v>
      </c>
      <c r="J384" s="72">
        <f t="shared" si="95"/>
        <v>0</v>
      </c>
    </row>
    <row r="385" spans="1:10" x14ac:dyDescent="0.25">
      <c r="A385" s="141" t="s">
        <v>1663</v>
      </c>
      <c r="B385" s="69" t="s">
        <v>416</v>
      </c>
      <c r="C385" s="70">
        <v>32</v>
      </c>
      <c r="D385" s="131" t="s">
        <v>351</v>
      </c>
      <c r="E385" s="211"/>
      <c r="F385" s="211"/>
      <c r="G385" s="72">
        <f t="shared" si="93"/>
        <v>0</v>
      </c>
      <c r="H385" s="71">
        <f t="shared" si="94"/>
        <v>0</v>
      </c>
      <c r="I385" s="71">
        <f t="shared" si="94"/>
        <v>0</v>
      </c>
      <c r="J385" s="72">
        <f t="shared" si="95"/>
        <v>0</v>
      </c>
    </row>
    <row r="386" spans="1:10" x14ac:dyDescent="0.25">
      <c r="A386" s="141" t="s">
        <v>1664</v>
      </c>
      <c r="B386" s="69" t="s">
        <v>446</v>
      </c>
      <c r="C386" s="70">
        <v>60</v>
      </c>
      <c r="D386" s="131" t="s">
        <v>351</v>
      </c>
      <c r="E386" s="211"/>
      <c r="F386" s="211"/>
      <c r="G386" s="72">
        <f t="shared" si="93"/>
        <v>0</v>
      </c>
      <c r="H386" s="71">
        <f t="shared" si="94"/>
        <v>0</v>
      </c>
      <c r="I386" s="71">
        <f t="shared" si="94"/>
        <v>0</v>
      </c>
      <c r="J386" s="72">
        <f t="shared" si="95"/>
        <v>0</v>
      </c>
    </row>
    <row r="387" spans="1:10" x14ac:dyDescent="0.25">
      <c r="A387" s="141" t="s">
        <v>1665</v>
      </c>
      <c r="B387" s="69" t="s">
        <v>447</v>
      </c>
      <c r="C387" s="70">
        <v>160</v>
      </c>
      <c r="D387" s="131" t="s">
        <v>351</v>
      </c>
      <c r="E387" s="211"/>
      <c r="F387" s="211"/>
      <c r="G387" s="72">
        <f t="shared" si="93"/>
        <v>0</v>
      </c>
      <c r="H387" s="71">
        <f t="shared" si="94"/>
        <v>0</v>
      </c>
      <c r="I387" s="71">
        <f t="shared" si="94"/>
        <v>0</v>
      </c>
      <c r="J387" s="72">
        <f t="shared" si="95"/>
        <v>0</v>
      </c>
    </row>
    <row r="388" spans="1:10" x14ac:dyDescent="0.25">
      <c r="A388" s="141" t="s">
        <v>1666</v>
      </c>
      <c r="B388" s="69" t="s">
        <v>448</v>
      </c>
      <c r="C388" s="70">
        <v>4224</v>
      </c>
      <c r="D388" s="131" t="s">
        <v>351</v>
      </c>
      <c r="E388" s="211"/>
      <c r="F388" s="211"/>
      <c r="G388" s="72">
        <f t="shared" si="93"/>
        <v>0</v>
      </c>
      <c r="H388" s="71">
        <f t="shared" si="94"/>
        <v>0</v>
      </c>
      <c r="I388" s="71">
        <f t="shared" si="94"/>
        <v>0</v>
      </c>
      <c r="J388" s="72">
        <f t="shared" si="95"/>
        <v>0</v>
      </c>
    </row>
    <row r="389" spans="1:10" x14ac:dyDescent="0.25">
      <c r="A389" s="141" t="s">
        <v>1667</v>
      </c>
      <c r="B389" s="69" t="s">
        <v>449</v>
      </c>
      <c r="C389" s="70">
        <v>414</v>
      </c>
      <c r="D389" s="131" t="s">
        <v>351</v>
      </c>
      <c r="E389" s="211"/>
      <c r="F389" s="211"/>
      <c r="G389" s="72">
        <f t="shared" si="93"/>
        <v>0</v>
      </c>
      <c r="H389" s="71">
        <f t="shared" si="94"/>
        <v>0</v>
      </c>
      <c r="I389" s="71">
        <f t="shared" si="94"/>
        <v>0</v>
      </c>
      <c r="J389" s="72">
        <f t="shared" si="95"/>
        <v>0</v>
      </c>
    </row>
    <row r="390" spans="1:10" x14ac:dyDescent="0.25">
      <c r="A390" s="141" t="s">
        <v>1668</v>
      </c>
      <c r="B390" s="69" t="s">
        <v>450</v>
      </c>
      <c r="C390" s="70">
        <v>560</v>
      </c>
      <c r="D390" s="131" t="s">
        <v>351</v>
      </c>
      <c r="E390" s="211"/>
      <c r="F390" s="211"/>
      <c r="G390" s="72">
        <f t="shared" si="93"/>
        <v>0</v>
      </c>
      <c r="H390" s="71">
        <f t="shared" si="94"/>
        <v>0</v>
      </c>
      <c r="I390" s="71">
        <f t="shared" si="94"/>
        <v>0</v>
      </c>
      <c r="J390" s="72">
        <f t="shared" si="95"/>
        <v>0</v>
      </c>
    </row>
    <row r="391" spans="1:10" ht="25.5" x14ac:dyDescent="0.25">
      <c r="A391" s="141" t="s">
        <v>1633</v>
      </c>
      <c r="B391" s="69" t="s">
        <v>469</v>
      </c>
      <c r="C391" s="70">
        <v>1</v>
      </c>
      <c r="D391" s="131" t="s">
        <v>196</v>
      </c>
      <c r="E391" s="211"/>
      <c r="F391" s="211"/>
      <c r="G391" s="72">
        <f t="shared" si="93"/>
        <v>0</v>
      </c>
      <c r="H391" s="71">
        <f t="shared" si="94"/>
        <v>0</v>
      </c>
      <c r="I391" s="71">
        <f t="shared" si="94"/>
        <v>0</v>
      </c>
      <c r="J391" s="72">
        <f t="shared" si="95"/>
        <v>0</v>
      </c>
    </row>
    <row r="392" spans="1:10" s="5" customFormat="1" x14ac:dyDescent="0.25">
      <c r="A392" s="68" t="s">
        <v>54</v>
      </c>
      <c r="B392" s="126" t="s">
        <v>470</v>
      </c>
      <c r="C392" s="103"/>
      <c r="D392" s="124"/>
      <c r="E392" s="108"/>
      <c r="F392" s="108"/>
      <c r="G392" s="125">
        <f>SUBTOTAL(9,G348:G391)</f>
        <v>0</v>
      </c>
      <c r="H392" s="108"/>
      <c r="I392" s="108"/>
      <c r="J392" s="125">
        <f>SUBTOTAL(9,J348:J391)</f>
        <v>0</v>
      </c>
    </row>
    <row r="393" spans="1:10" x14ac:dyDescent="0.25">
      <c r="A393" s="79" t="s">
        <v>171</v>
      </c>
      <c r="B393" s="84" t="s">
        <v>471</v>
      </c>
      <c r="C393" s="70"/>
      <c r="D393" s="81"/>
      <c r="E393" s="82"/>
      <c r="F393" s="82"/>
      <c r="G393" s="83"/>
      <c r="H393" s="82"/>
      <c r="I393" s="82"/>
      <c r="J393" s="83"/>
    </row>
    <row r="394" spans="1:10" x14ac:dyDescent="0.25">
      <c r="A394" s="141" t="s">
        <v>1669</v>
      </c>
      <c r="B394" s="69" t="s">
        <v>472</v>
      </c>
      <c r="C394" s="70">
        <v>345</v>
      </c>
      <c r="D394" s="131" t="s">
        <v>267</v>
      </c>
      <c r="E394" s="211"/>
      <c r="F394" s="211"/>
      <c r="G394" s="72">
        <f t="shared" ref="G394:G455" si="96">ROUND((F394+E394)*$C394,2)</f>
        <v>0</v>
      </c>
      <c r="H394" s="71">
        <f t="shared" ref="H394:I455" si="97">+E394*(1+$J$4)</f>
        <v>0</v>
      </c>
      <c r="I394" s="71">
        <f t="shared" si="97"/>
        <v>0</v>
      </c>
      <c r="J394" s="72">
        <f t="shared" ref="J394:J455" si="98">ROUND((I394+H394)*$C394,2)</f>
        <v>0</v>
      </c>
    </row>
    <row r="395" spans="1:10" x14ac:dyDescent="0.25">
      <c r="A395" s="141" t="s">
        <v>1670</v>
      </c>
      <c r="B395" s="69" t="s">
        <v>474</v>
      </c>
      <c r="C395" s="70">
        <v>61</v>
      </c>
      <c r="D395" s="131" t="s">
        <v>475</v>
      </c>
      <c r="E395" s="211"/>
      <c r="F395" s="211"/>
      <c r="G395" s="72">
        <f t="shared" si="96"/>
        <v>0</v>
      </c>
      <c r="H395" s="71">
        <f t="shared" si="97"/>
        <v>0</v>
      </c>
      <c r="I395" s="71">
        <f t="shared" si="97"/>
        <v>0</v>
      </c>
      <c r="J395" s="72">
        <f t="shared" si="98"/>
        <v>0</v>
      </c>
    </row>
    <row r="396" spans="1:10" x14ac:dyDescent="0.25">
      <c r="A396" s="141" t="s">
        <v>1671</v>
      </c>
      <c r="B396" s="69" t="s">
        <v>474</v>
      </c>
      <c r="C396" s="70">
        <v>62</v>
      </c>
      <c r="D396" s="131" t="s">
        <v>475</v>
      </c>
      <c r="E396" s="211"/>
      <c r="F396" s="211"/>
      <c r="G396" s="72">
        <f t="shared" si="96"/>
        <v>0</v>
      </c>
      <c r="H396" s="71">
        <f t="shared" si="97"/>
        <v>0</v>
      </c>
      <c r="I396" s="71">
        <f t="shared" si="97"/>
        <v>0</v>
      </c>
      <c r="J396" s="72">
        <f t="shared" si="98"/>
        <v>0</v>
      </c>
    </row>
    <row r="397" spans="1:10" x14ac:dyDescent="0.25">
      <c r="A397" s="141" t="s">
        <v>1672</v>
      </c>
      <c r="B397" s="137" t="s">
        <v>477</v>
      </c>
      <c r="C397" s="70">
        <v>555</v>
      </c>
      <c r="D397" s="131" t="s">
        <v>267</v>
      </c>
      <c r="E397" s="211"/>
      <c r="F397" s="212"/>
      <c r="G397" s="72">
        <f t="shared" si="96"/>
        <v>0</v>
      </c>
      <c r="H397" s="71">
        <f t="shared" si="97"/>
        <v>0</v>
      </c>
      <c r="I397" s="86">
        <f t="shared" si="97"/>
        <v>0</v>
      </c>
      <c r="J397" s="72">
        <f t="shared" si="98"/>
        <v>0</v>
      </c>
    </row>
    <row r="398" spans="1:10" x14ac:dyDescent="0.25">
      <c r="A398" s="141" t="s">
        <v>1673</v>
      </c>
      <c r="B398" s="137" t="s">
        <v>479</v>
      </c>
      <c r="C398" s="70">
        <v>72</v>
      </c>
      <c r="D398" s="131" t="s">
        <v>475</v>
      </c>
      <c r="E398" s="211"/>
      <c r="F398" s="211"/>
      <c r="G398" s="72">
        <f t="shared" si="96"/>
        <v>0</v>
      </c>
      <c r="H398" s="71">
        <f t="shared" si="97"/>
        <v>0</v>
      </c>
      <c r="I398" s="71">
        <f t="shared" si="97"/>
        <v>0</v>
      </c>
      <c r="J398" s="72">
        <f t="shared" si="98"/>
        <v>0</v>
      </c>
    </row>
    <row r="399" spans="1:10" x14ac:dyDescent="0.25">
      <c r="A399" s="141" t="s">
        <v>1674</v>
      </c>
      <c r="B399" s="137" t="s">
        <v>481</v>
      </c>
      <c r="C399" s="70">
        <v>3</v>
      </c>
      <c r="D399" s="131" t="s">
        <v>475</v>
      </c>
      <c r="E399" s="211"/>
      <c r="F399" s="211"/>
      <c r="G399" s="72">
        <f t="shared" si="96"/>
        <v>0</v>
      </c>
      <c r="H399" s="71">
        <f t="shared" si="97"/>
        <v>0</v>
      </c>
      <c r="I399" s="71">
        <f t="shared" si="97"/>
        <v>0</v>
      </c>
      <c r="J399" s="72">
        <f t="shared" si="98"/>
        <v>0</v>
      </c>
    </row>
    <row r="400" spans="1:10" x14ac:dyDescent="0.25">
      <c r="A400" s="141" t="s">
        <v>1675</v>
      </c>
      <c r="B400" s="137" t="s">
        <v>483</v>
      </c>
      <c r="C400" s="70">
        <v>5</v>
      </c>
      <c r="D400" s="131" t="s">
        <v>475</v>
      </c>
      <c r="E400" s="211"/>
      <c r="F400" s="211"/>
      <c r="G400" s="72">
        <f t="shared" si="96"/>
        <v>0</v>
      </c>
      <c r="H400" s="71">
        <f t="shared" si="97"/>
        <v>0</v>
      </c>
      <c r="I400" s="71">
        <f t="shared" si="97"/>
        <v>0</v>
      </c>
      <c r="J400" s="72">
        <f t="shared" si="98"/>
        <v>0</v>
      </c>
    </row>
    <row r="401" spans="1:10" x14ac:dyDescent="0.25">
      <c r="A401" s="141" t="s">
        <v>1676</v>
      </c>
      <c r="B401" s="137" t="s">
        <v>485</v>
      </c>
      <c r="C401" s="70">
        <v>56</v>
      </c>
      <c r="D401" s="131" t="s">
        <v>475</v>
      </c>
      <c r="E401" s="211"/>
      <c r="F401" s="211"/>
      <c r="G401" s="72">
        <f t="shared" si="96"/>
        <v>0</v>
      </c>
      <c r="H401" s="71">
        <f t="shared" si="97"/>
        <v>0</v>
      </c>
      <c r="I401" s="71">
        <f t="shared" si="97"/>
        <v>0</v>
      </c>
      <c r="J401" s="72">
        <f t="shared" si="98"/>
        <v>0</v>
      </c>
    </row>
    <row r="402" spans="1:10" x14ac:dyDescent="0.25">
      <c r="A402" s="141" t="s">
        <v>1677</v>
      </c>
      <c r="B402" s="137" t="s">
        <v>486</v>
      </c>
      <c r="C402" s="70">
        <v>222</v>
      </c>
      <c r="D402" s="131" t="s">
        <v>267</v>
      </c>
      <c r="E402" s="211"/>
      <c r="F402" s="211"/>
      <c r="G402" s="72">
        <f t="shared" si="96"/>
        <v>0</v>
      </c>
      <c r="H402" s="71">
        <f t="shared" si="97"/>
        <v>0</v>
      </c>
      <c r="I402" s="71">
        <f t="shared" si="97"/>
        <v>0</v>
      </c>
      <c r="J402" s="72">
        <f t="shared" si="98"/>
        <v>0</v>
      </c>
    </row>
    <row r="403" spans="1:10" x14ac:dyDescent="0.25">
      <c r="A403" s="141" t="s">
        <v>1678</v>
      </c>
      <c r="B403" s="69" t="s">
        <v>488</v>
      </c>
      <c r="C403" s="70">
        <v>37</v>
      </c>
      <c r="D403" s="131" t="s">
        <v>475</v>
      </c>
      <c r="E403" s="211"/>
      <c r="F403" s="211"/>
      <c r="G403" s="72">
        <f t="shared" si="96"/>
        <v>0</v>
      </c>
      <c r="H403" s="71">
        <f t="shared" si="97"/>
        <v>0</v>
      </c>
      <c r="I403" s="71">
        <f t="shared" si="97"/>
        <v>0</v>
      </c>
      <c r="J403" s="72">
        <f t="shared" si="98"/>
        <v>0</v>
      </c>
    </row>
    <row r="404" spans="1:10" x14ac:dyDescent="0.25">
      <c r="A404" s="141" t="s">
        <v>1679</v>
      </c>
      <c r="B404" s="69" t="s">
        <v>490</v>
      </c>
      <c r="C404" s="70">
        <v>4</v>
      </c>
      <c r="D404" s="131" t="s">
        <v>475</v>
      </c>
      <c r="E404" s="211"/>
      <c r="F404" s="211"/>
      <c r="G404" s="72">
        <f t="shared" si="96"/>
        <v>0</v>
      </c>
      <c r="H404" s="71">
        <f t="shared" si="97"/>
        <v>0</v>
      </c>
      <c r="I404" s="71">
        <f t="shared" si="97"/>
        <v>0</v>
      </c>
      <c r="J404" s="72">
        <f t="shared" si="98"/>
        <v>0</v>
      </c>
    </row>
    <row r="405" spans="1:10" x14ac:dyDescent="0.25">
      <c r="A405" s="141" t="s">
        <v>1680</v>
      </c>
      <c r="B405" s="69" t="s">
        <v>491</v>
      </c>
      <c r="C405" s="70">
        <v>67</v>
      </c>
      <c r="D405" s="131" t="s">
        <v>267</v>
      </c>
      <c r="E405" s="211"/>
      <c r="F405" s="212"/>
      <c r="G405" s="72">
        <f t="shared" si="96"/>
        <v>0</v>
      </c>
      <c r="H405" s="71">
        <f t="shared" si="97"/>
        <v>0</v>
      </c>
      <c r="I405" s="86">
        <f t="shared" si="97"/>
        <v>0</v>
      </c>
      <c r="J405" s="72">
        <f t="shared" si="98"/>
        <v>0</v>
      </c>
    </row>
    <row r="406" spans="1:10" x14ac:dyDescent="0.25">
      <c r="A406" s="141" t="s">
        <v>1681</v>
      </c>
      <c r="B406" s="69" t="s">
        <v>492</v>
      </c>
      <c r="C406" s="70">
        <v>5</v>
      </c>
      <c r="D406" s="131" t="s">
        <v>267</v>
      </c>
      <c r="E406" s="211"/>
      <c r="F406" s="212"/>
      <c r="G406" s="72">
        <f t="shared" si="96"/>
        <v>0</v>
      </c>
      <c r="H406" s="71">
        <f t="shared" si="97"/>
        <v>0</v>
      </c>
      <c r="I406" s="86">
        <f t="shared" si="97"/>
        <v>0</v>
      </c>
      <c r="J406" s="72">
        <f t="shared" si="98"/>
        <v>0</v>
      </c>
    </row>
    <row r="407" spans="1:10" x14ac:dyDescent="0.25">
      <c r="A407" s="141" t="s">
        <v>1682</v>
      </c>
      <c r="B407" s="69" t="s">
        <v>494</v>
      </c>
      <c r="C407" s="70">
        <v>88</v>
      </c>
      <c r="D407" s="131" t="s">
        <v>267</v>
      </c>
      <c r="E407" s="211"/>
      <c r="F407" s="212"/>
      <c r="G407" s="72">
        <f t="shared" si="96"/>
        <v>0</v>
      </c>
      <c r="H407" s="71">
        <f t="shared" si="97"/>
        <v>0</v>
      </c>
      <c r="I407" s="86">
        <f t="shared" si="97"/>
        <v>0</v>
      </c>
      <c r="J407" s="72">
        <f t="shared" si="98"/>
        <v>0</v>
      </c>
    </row>
    <row r="408" spans="1:10" x14ac:dyDescent="0.25">
      <c r="A408" s="141" t="s">
        <v>1683</v>
      </c>
      <c r="B408" s="69" t="s">
        <v>496</v>
      </c>
      <c r="C408" s="70">
        <v>6</v>
      </c>
      <c r="D408" s="131" t="s">
        <v>475</v>
      </c>
      <c r="E408" s="211"/>
      <c r="F408" s="211"/>
      <c r="G408" s="72">
        <f t="shared" si="96"/>
        <v>0</v>
      </c>
      <c r="H408" s="71">
        <f t="shared" si="97"/>
        <v>0</v>
      </c>
      <c r="I408" s="71">
        <f t="shared" si="97"/>
        <v>0</v>
      </c>
      <c r="J408" s="72">
        <f t="shared" si="98"/>
        <v>0</v>
      </c>
    </row>
    <row r="409" spans="1:10" x14ac:dyDescent="0.25">
      <c r="A409" s="141" t="s">
        <v>1684</v>
      </c>
      <c r="B409" s="69" t="s">
        <v>498</v>
      </c>
      <c r="C409" s="70">
        <v>1</v>
      </c>
      <c r="D409" s="131" t="s">
        <v>475</v>
      </c>
      <c r="E409" s="211"/>
      <c r="F409" s="211"/>
      <c r="G409" s="72">
        <f t="shared" si="96"/>
        <v>0</v>
      </c>
      <c r="H409" s="71">
        <f t="shared" si="97"/>
        <v>0</v>
      </c>
      <c r="I409" s="71">
        <f t="shared" si="97"/>
        <v>0</v>
      </c>
      <c r="J409" s="72">
        <f t="shared" si="98"/>
        <v>0</v>
      </c>
    </row>
    <row r="410" spans="1:10" x14ac:dyDescent="0.25">
      <c r="A410" s="141" t="s">
        <v>1685</v>
      </c>
      <c r="B410" s="69" t="s">
        <v>500</v>
      </c>
      <c r="C410" s="70">
        <v>1</v>
      </c>
      <c r="D410" s="131" t="s">
        <v>475</v>
      </c>
      <c r="E410" s="211"/>
      <c r="F410" s="211"/>
      <c r="G410" s="72">
        <f t="shared" si="96"/>
        <v>0</v>
      </c>
      <c r="H410" s="71">
        <f t="shared" si="97"/>
        <v>0</v>
      </c>
      <c r="I410" s="71">
        <f t="shared" si="97"/>
        <v>0</v>
      </c>
      <c r="J410" s="72">
        <f t="shared" si="98"/>
        <v>0</v>
      </c>
    </row>
    <row r="411" spans="1:10" x14ac:dyDescent="0.25">
      <c r="A411" s="141" t="s">
        <v>1686</v>
      </c>
      <c r="B411" s="69" t="s">
        <v>502</v>
      </c>
      <c r="C411" s="70">
        <v>1</v>
      </c>
      <c r="D411" s="131" t="s">
        <v>475</v>
      </c>
      <c r="E411" s="211"/>
      <c r="F411" s="211"/>
      <c r="G411" s="72">
        <f t="shared" si="96"/>
        <v>0</v>
      </c>
      <c r="H411" s="71">
        <f t="shared" si="97"/>
        <v>0</v>
      </c>
      <c r="I411" s="71">
        <f t="shared" si="97"/>
        <v>0</v>
      </c>
      <c r="J411" s="72">
        <f t="shared" si="98"/>
        <v>0</v>
      </c>
    </row>
    <row r="412" spans="1:10" x14ac:dyDescent="0.25">
      <c r="A412" s="141" t="s">
        <v>1687</v>
      </c>
      <c r="B412" s="69" t="s">
        <v>504</v>
      </c>
      <c r="C412" s="70">
        <v>163</v>
      </c>
      <c r="D412" s="131" t="s">
        <v>267</v>
      </c>
      <c r="E412" s="211"/>
      <c r="F412" s="211"/>
      <c r="G412" s="72">
        <f t="shared" si="96"/>
        <v>0</v>
      </c>
      <c r="H412" s="71">
        <f t="shared" si="97"/>
        <v>0</v>
      </c>
      <c r="I412" s="71">
        <f t="shared" si="97"/>
        <v>0</v>
      </c>
      <c r="J412" s="72">
        <f t="shared" si="98"/>
        <v>0</v>
      </c>
    </row>
    <row r="413" spans="1:10" x14ac:dyDescent="0.25">
      <c r="A413" s="141" t="s">
        <v>1688</v>
      </c>
      <c r="B413" s="69" t="s">
        <v>496</v>
      </c>
      <c r="C413" s="70">
        <v>10</v>
      </c>
      <c r="D413" s="131" t="s">
        <v>475</v>
      </c>
      <c r="E413" s="211"/>
      <c r="F413" s="211"/>
      <c r="G413" s="72">
        <f t="shared" si="96"/>
        <v>0</v>
      </c>
      <c r="H413" s="71">
        <f t="shared" si="97"/>
        <v>0</v>
      </c>
      <c r="I413" s="71">
        <f t="shared" si="97"/>
        <v>0</v>
      </c>
      <c r="J413" s="72">
        <f t="shared" si="98"/>
        <v>0</v>
      </c>
    </row>
    <row r="414" spans="1:10" x14ac:dyDescent="0.25">
      <c r="A414" s="141" t="s">
        <v>1689</v>
      </c>
      <c r="B414" s="69" t="s">
        <v>498</v>
      </c>
      <c r="C414" s="70">
        <v>5</v>
      </c>
      <c r="D414" s="131" t="s">
        <v>475</v>
      </c>
      <c r="E414" s="211"/>
      <c r="F414" s="211"/>
      <c r="G414" s="72">
        <f t="shared" si="96"/>
        <v>0</v>
      </c>
      <c r="H414" s="71">
        <f t="shared" si="97"/>
        <v>0</v>
      </c>
      <c r="I414" s="71">
        <f t="shared" si="97"/>
        <v>0</v>
      </c>
      <c r="J414" s="72">
        <f t="shared" si="98"/>
        <v>0</v>
      </c>
    </row>
    <row r="415" spans="1:10" x14ac:dyDescent="0.25">
      <c r="A415" s="141" t="s">
        <v>1690</v>
      </c>
      <c r="B415" s="69" t="s">
        <v>500</v>
      </c>
      <c r="C415" s="70">
        <v>1</v>
      </c>
      <c r="D415" s="131" t="s">
        <v>475</v>
      </c>
      <c r="E415" s="211"/>
      <c r="F415" s="211"/>
      <c r="G415" s="72">
        <f t="shared" si="96"/>
        <v>0</v>
      </c>
      <c r="H415" s="71">
        <f t="shared" si="97"/>
        <v>0</v>
      </c>
      <c r="I415" s="71">
        <f t="shared" si="97"/>
        <v>0</v>
      </c>
      <c r="J415" s="72">
        <f t="shared" si="98"/>
        <v>0</v>
      </c>
    </row>
    <row r="416" spans="1:10" x14ac:dyDescent="0.25">
      <c r="A416" s="141" t="s">
        <v>1691</v>
      </c>
      <c r="B416" s="69" t="s">
        <v>509</v>
      </c>
      <c r="C416" s="70">
        <v>1</v>
      </c>
      <c r="D416" s="131" t="s">
        <v>475</v>
      </c>
      <c r="E416" s="211"/>
      <c r="F416" s="211"/>
      <c r="G416" s="72">
        <f t="shared" si="96"/>
        <v>0</v>
      </c>
      <c r="H416" s="71">
        <f t="shared" si="97"/>
        <v>0</v>
      </c>
      <c r="I416" s="71">
        <f t="shared" si="97"/>
        <v>0</v>
      </c>
      <c r="J416" s="72">
        <f t="shared" si="98"/>
        <v>0</v>
      </c>
    </row>
    <row r="417" spans="1:10" x14ac:dyDescent="0.25">
      <c r="A417" s="141" t="s">
        <v>1692</v>
      </c>
      <c r="B417" s="69" t="s">
        <v>511</v>
      </c>
      <c r="C417" s="70">
        <v>2</v>
      </c>
      <c r="D417" s="131" t="s">
        <v>475</v>
      </c>
      <c r="E417" s="211"/>
      <c r="F417" s="211"/>
      <c r="G417" s="72">
        <f t="shared" si="96"/>
        <v>0</v>
      </c>
      <c r="H417" s="71">
        <f t="shared" si="97"/>
        <v>0</v>
      </c>
      <c r="I417" s="71">
        <f t="shared" si="97"/>
        <v>0</v>
      </c>
      <c r="J417" s="72">
        <f t="shared" si="98"/>
        <v>0</v>
      </c>
    </row>
    <row r="418" spans="1:10" x14ac:dyDescent="0.25">
      <c r="A418" s="141" t="s">
        <v>1693</v>
      </c>
      <c r="B418" s="69" t="s">
        <v>513</v>
      </c>
      <c r="C418" s="70">
        <v>160</v>
      </c>
      <c r="D418" s="131" t="s">
        <v>267</v>
      </c>
      <c r="E418" s="211"/>
      <c r="F418" s="211"/>
      <c r="G418" s="72">
        <f t="shared" si="96"/>
        <v>0</v>
      </c>
      <c r="H418" s="71">
        <f t="shared" si="97"/>
        <v>0</v>
      </c>
      <c r="I418" s="71">
        <f t="shared" si="97"/>
        <v>0</v>
      </c>
      <c r="J418" s="72">
        <f t="shared" si="98"/>
        <v>0</v>
      </c>
    </row>
    <row r="419" spans="1:10" x14ac:dyDescent="0.25">
      <c r="A419" s="141" t="s">
        <v>1694</v>
      </c>
      <c r="B419" s="69" t="s">
        <v>515</v>
      </c>
      <c r="C419" s="70">
        <v>7</v>
      </c>
      <c r="D419" s="131" t="s">
        <v>475</v>
      </c>
      <c r="E419" s="211"/>
      <c r="F419" s="211"/>
      <c r="G419" s="72">
        <f t="shared" si="96"/>
        <v>0</v>
      </c>
      <c r="H419" s="71">
        <f t="shared" si="97"/>
        <v>0</v>
      </c>
      <c r="I419" s="71">
        <f t="shared" si="97"/>
        <v>0</v>
      </c>
      <c r="J419" s="72">
        <f t="shared" si="98"/>
        <v>0</v>
      </c>
    </row>
    <row r="420" spans="1:10" x14ac:dyDescent="0.25">
      <c r="A420" s="141" t="s">
        <v>1695</v>
      </c>
      <c r="B420" s="69" t="s">
        <v>517</v>
      </c>
      <c r="C420" s="70">
        <v>2</v>
      </c>
      <c r="D420" s="131" t="s">
        <v>475</v>
      </c>
      <c r="E420" s="211"/>
      <c r="F420" s="211"/>
      <c r="G420" s="72">
        <f t="shared" si="96"/>
        <v>0</v>
      </c>
      <c r="H420" s="71">
        <f t="shared" si="97"/>
        <v>0</v>
      </c>
      <c r="I420" s="71">
        <f t="shared" si="97"/>
        <v>0</v>
      </c>
      <c r="J420" s="72">
        <f t="shared" si="98"/>
        <v>0</v>
      </c>
    </row>
    <row r="421" spans="1:10" x14ac:dyDescent="0.25">
      <c r="A421" s="141" t="s">
        <v>1696</v>
      </c>
      <c r="B421" s="69" t="s">
        <v>518</v>
      </c>
      <c r="C421" s="70">
        <v>110</v>
      </c>
      <c r="D421" s="131" t="s">
        <v>267</v>
      </c>
      <c r="E421" s="211"/>
      <c r="F421" s="211"/>
      <c r="G421" s="72">
        <f t="shared" si="96"/>
        <v>0</v>
      </c>
      <c r="H421" s="71">
        <f t="shared" si="97"/>
        <v>0</v>
      </c>
      <c r="I421" s="71">
        <f t="shared" si="97"/>
        <v>0</v>
      </c>
      <c r="J421" s="72">
        <f t="shared" si="98"/>
        <v>0</v>
      </c>
    </row>
    <row r="422" spans="1:10" x14ac:dyDescent="0.25">
      <c r="A422" s="141" t="s">
        <v>1697</v>
      </c>
      <c r="B422" s="69" t="s">
        <v>519</v>
      </c>
      <c r="C422" s="70">
        <v>4</v>
      </c>
      <c r="D422" s="131" t="s">
        <v>475</v>
      </c>
      <c r="E422" s="211"/>
      <c r="F422" s="211"/>
      <c r="G422" s="72">
        <f t="shared" si="96"/>
        <v>0</v>
      </c>
      <c r="H422" s="71">
        <f t="shared" si="97"/>
        <v>0</v>
      </c>
      <c r="I422" s="71">
        <f t="shared" si="97"/>
        <v>0</v>
      </c>
      <c r="J422" s="72">
        <f t="shared" si="98"/>
        <v>0</v>
      </c>
    </row>
    <row r="423" spans="1:10" x14ac:dyDescent="0.25">
      <c r="A423" s="141" t="s">
        <v>1698</v>
      </c>
      <c r="B423" s="69" t="s">
        <v>520</v>
      </c>
      <c r="C423" s="70">
        <v>3</v>
      </c>
      <c r="D423" s="131" t="s">
        <v>475</v>
      </c>
      <c r="E423" s="211"/>
      <c r="F423" s="211"/>
      <c r="G423" s="72">
        <f t="shared" si="96"/>
        <v>0</v>
      </c>
      <c r="H423" s="71">
        <f t="shared" si="97"/>
        <v>0</v>
      </c>
      <c r="I423" s="71">
        <f t="shared" si="97"/>
        <v>0</v>
      </c>
      <c r="J423" s="72">
        <f t="shared" si="98"/>
        <v>0</v>
      </c>
    </row>
    <row r="424" spans="1:10" x14ac:dyDescent="0.25">
      <c r="A424" s="141" t="s">
        <v>1699</v>
      </c>
      <c r="B424" s="69" t="s">
        <v>521</v>
      </c>
      <c r="C424" s="70">
        <v>19</v>
      </c>
      <c r="D424" s="131" t="s">
        <v>267</v>
      </c>
      <c r="E424" s="211"/>
      <c r="F424" s="211"/>
      <c r="G424" s="72">
        <f t="shared" si="96"/>
        <v>0</v>
      </c>
      <c r="H424" s="71">
        <f t="shared" si="97"/>
        <v>0</v>
      </c>
      <c r="I424" s="71">
        <f t="shared" si="97"/>
        <v>0</v>
      </c>
      <c r="J424" s="72">
        <f t="shared" si="98"/>
        <v>0</v>
      </c>
    </row>
    <row r="425" spans="1:10" x14ac:dyDescent="0.25">
      <c r="A425" s="141" t="s">
        <v>1700</v>
      </c>
      <c r="B425" s="69" t="s">
        <v>522</v>
      </c>
      <c r="C425" s="70">
        <v>4</v>
      </c>
      <c r="D425" s="131" t="s">
        <v>475</v>
      </c>
      <c r="E425" s="211"/>
      <c r="F425" s="211"/>
      <c r="G425" s="72">
        <f t="shared" si="96"/>
        <v>0</v>
      </c>
      <c r="H425" s="71">
        <f t="shared" si="97"/>
        <v>0</v>
      </c>
      <c r="I425" s="71">
        <f t="shared" si="97"/>
        <v>0</v>
      </c>
      <c r="J425" s="72">
        <f t="shared" si="98"/>
        <v>0</v>
      </c>
    </row>
    <row r="426" spans="1:10" x14ac:dyDescent="0.25">
      <c r="A426" s="141" t="s">
        <v>1701</v>
      </c>
      <c r="B426" s="69" t="s">
        <v>523</v>
      </c>
      <c r="C426" s="70">
        <v>1</v>
      </c>
      <c r="D426" s="131" t="s">
        <v>475</v>
      </c>
      <c r="E426" s="211"/>
      <c r="F426" s="211"/>
      <c r="G426" s="72">
        <f t="shared" si="96"/>
        <v>0</v>
      </c>
      <c r="H426" s="71">
        <f t="shared" si="97"/>
        <v>0</v>
      </c>
      <c r="I426" s="71">
        <f t="shared" si="97"/>
        <v>0</v>
      </c>
      <c r="J426" s="72">
        <f t="shared" si="98"/>
        <v>0</v>
      </c>
    </row>
    <row r="427" spans="1:10" x14ac:dyDescent="0.25">
      <c r="A427" s="141" t="s">
        <v>1702</v>
      </c>
      <c r="B427" s="69" t="s">
        <v>524</v>
      </c>
      <c r="C427" s="70">
        <v>1</v>
      </c>
      <c r="D427" s="131" t="s">
        <v>475</v>
      </c>
      <c r="E427" s="211"/>
      <c r="F427" s="211"/>
      <c r="G427" s="72">
        <f t="shared" si="96"/>
        <v>0</v>
      </c>
      <c r="H427" s="71">
        <f t="shared" si="97"/>
        <v>0</v>
      </c>
      <c r="I427" s="71">
        <f t="shared" si="97"/>
        <v>0</v>
      </c>
      <c r="J427" s="72">
        <f t="shared" si="98"/>
        <v>0</v>
      </c>
    </row>
    <row r="428" spans="1:10" x14ac:dyDescent="0.25">
      <c r="A428" s="141" t="s">
        <v>1703</v>
      </c>
      <c r="B428" s="69" t="s">
        <v>525</v>
      </c>
      <c r="C428" s="70">
        <v>10</v>
      </c>
      <c r="D428" s="131" t="s">
        <v>267</v>
      </c>
      <c r="E428" s="211"/>
      <c r="F428" s="211"/>
      <c r="G428" s="72">
        <f t="shared" si="96"/>
        <v>0</v>
      </c>
      <c r="H428" s="71">
        <f t="shared" si="97"/>
        <v>0</v>
      </c>
      <c r="I428" s="71">
        <f t="shared" si="97"/>
        <v>0</v>
      </c>
      <c r="J428" s="72">
        <f t="shared" si="98"/>
        <v>0</v>
      </c>
    </row>
    <row r="429" spans="1:10" x14ac:dyDescent="0.25">
      <c r="A429" s="141" t="s">
        <v>1704</v>
      </c>
      <c r="B429" s="69" t="s">
        <v>526</v>
      </c>
      <c r="C429" s="70">
        <v>1</v>
      </c>
      <c r="D429" s="131" t="s">
        <v>475</v>
      </c>
      <c r="E429" s="211"/>
      <c r="F429" s="211"/>
      <c r="G429" s="72">
        <f t="shared" si="96"/>
        <v>0</v>
      </c>
      <c r="H429" s="71">
        <f t="shared" si="97"/>
        <v>0</v>
      </c>
      <c r="I429" s="71">
        <f t="shared" si="97"/>
        <v>0</v>
      </c>
      <c r="J429" s="72">
        <f t="shared" si="98"/>
        <v>0</v>
      </c>
    </row>
    <row r="430" spans="1:10" x14ac:dyDescent="0.25">
      <c r="A430" s="141" t="s">
        <v>1705</v>
      </c>
      <c r="B430" s="69" t="s">
        <v>527</v>
      </c>
      <c r="C430" s="70">
        <v>1</v>
      </c>
      <c r="D430" s="131" t="s">
        <v>475</v>
      </c>
      <c r="E430" s="211"/>
      <c r="F430" s="211"/>
      <c r="G430" s="72">
        <f t="shared" si="96"/>
        <v>0</v>
      </c>
      <c r="H430" s="71">
        <f t="shared" si="97"/>
        <v>0</v>
      </c>
      <c r="I430" s="71">
        <f t="shared" si="97"/>
        <v>0</v>
      </c>
      <c r="J430" s="72">
        <f t="shared" si="98"/>
        <v>0</v>
      </c>
    </row>
    <row r="431" spans="1:10" x14ac:dyDescent="0.25">
      <c r="A431" s="141" t="s">
        <v>1706</v>
      </c>
      <c r="B431" s="69" t="s">
        <v>528</v>
      </c>
      <c r="C431" s="70">
        <v>18</v>
      </c>
      <c r="D431" s="131" t="s">
        <v>267</v>
      </c>
      <c r="E431" s="211"/>
      <c r="F431" s="211"/>
      <c r="G431" s="72">
        <f t="shared" si="96"/>
        <v>0</v>
      </c>
      <c r="H431" s="71">
        <f t="shared" si="97"/>
        <v>0</v>
      </c>
      <c r="I431" s="71">
        <f t="shared" si="97"/>
        <v>0</v>
      </c>
      <c r="J431" s="72">
        <f t="shared" si="98"/>
        <v>0</v>
      </c>
    </row>
    <row r="432" spans="1:10" x14ac:dyDescent="0.25">
      <c r="A432" s="141" t="s">
        <v>1707</v>
      </c>
      <c r="B432" s="69" t="s">
        <v>529</v>
      </c>
      <c r="C432" s="70">
        <v>1</v>
      </c>
      <c r="D432" s="131" t="s">
        <v>475</v>
      </c>
      <c r="E432" s="211"/>
      <c r="F432" s="211"/>
      <c r="G432" s="72">
        <f t="shared" si="96"/>
        <v>0</v>
      </c>
      <c r="H432" s="71">
        <f t="shared" si="97"/>
        <v>0</v>
      </c>
      <c r="I432" s="71">
        <f t="shared" si="97"/>
        <v>0</v>
      </c>
      <c r="J432" s="72">
        <f t="shared" si="98"/>
        <v>0</v>
      </c>
    </row>
    <row r="433" spans="1:10" x14ac:dyDescent="0.25">
      <c r="A433" s="141" t="s">
        <v>1708</v>
      </c>
      <c r="B433" s="69" t="s">
        <v>530</v>
      </c>
      <c r="C433" s="70">
        <v>1</v>
      </c>
      <c r="D433" s="131" t="s">
        <v>475</v>
      </c>
      <c r="E433" s="211"/>
      <c r="F433" s="211"/>
      <c r="G433" s="72">
        <f t="shared" si="96"/>
        <v>0</v>
      </c>
      <c r="H433" s="71">
        <f t="shared" si="97"/>
        <v>0</v>
      </c>
      <c r="I433" s="71">
        <f t="shared" si="97"/>
        <v>0</v>
      </c>
      <c r="J433" s="72">
        <f t="shared" si="98"/>
        <v>0</v>
      </c>
    </row>
    <row r="434" spans="1:10" x14ac:dyDescent="0.25">
      <c r="A434" s="141" t="s">
        <v>1709</v>
      </c>
      <c r="B434" s="69" t="s">
        <v>531</v>
      </c>
      <c r="C434" s="70">
        <v>15</v>
      </c>
      <c r="D434" s="131" t="s">
        <v>267</v>
      </c>
      <c r="E434" s="211"/>
      <c r="F434" s="211"/>
      <c r="G434" s="72">
        <f t="shared" si="96"/>
        <v>0</v>
      </c>
      <c r="H434" s="71">
        <f t="shared" si="97"/>
        <v>0</v>
      </c>
      <c r="I434" s="71">
        <f t="shared" si="97"/>
        <v>0</v>
      </c>
      <c r="J434" s="72">
        <f t="shared" si="98"/>
        <v>0</v>
      </c>
    </row>
    <row r="435" spans="1:10" x14ac:dyDescent="0.25">
      <c r="A435" s="141" t="s">
        <v>1710</v>
      </c>
      <c r="B435" s="69" t="s">
        <v>502</v>
      </c>
      <c r="C435" s="70">
        <v>2</v>
      </c>
      <c r="D435" s="131" t="s">
        <v>475</v>
      </c>
      <c r="E435" s="211"/>
      <c r="F435" s="211"/>
      <c r="G435" s="72">
        <f t="shared" si="96"/>
        <v>0</v>
      </c>
      <c r="H435" s="71">
        <f t="shared" si="97"/>
        <v>0</v>
      </c>
      <c r="I435" s="71">
        <f t="shared" si="97"/>
        <v>0</v>
      </c>
      <c r="J435" s="72">
        <f t="shared" si="98"/>
        <v>0</v>
      </c>
    </row>
    <row r="436" spans="1:10" x14ac:dyDescent="0.25">
      <c r="A436" s="141" t="s">
        <v>1711</v>
      </c>
      <c r="B436" s="69" t="s">
        <v>532</v>
      </c>
      <c r="C436" s="70">
        <v>2</v>
      </c>
      <c r="D436" s="131" t="s">
        <v>475</v>
      </c>
      <c r="E436" s="211"/>
      <c r="F436" s="211"/>
      <c r="G436" s="72">
        <f t="shared" si="96"/>
        <v>0</v>
      </c>
      <c r="H436" s="71">
        <f t="shared" si="97"/>
        <v>0</v>
      </c>
      <c r="I436" s="71">
        <f t="shared" si="97"/>
        <v>0</v>
      </c>
      <c r="J436" s="72">
        <f t="shared" si="98"/>
        <v>0</v>
      </c>
    </row>
    <row r="437" spans="1:10" x14ac:dyDescent="0.25">
      <c r="A437" s="141" t="s">
        <v>1712</v>
      </c>
      <c r="B437" s="69" t="s">
        <v>533</v>
      </c>
      <c r="C437" s="70">
        <v>2</v>
      </c>
      <c r="D437" s="131" t="s">
        <v>475</v>
      </c>
      <c r="E437" s="211"/>
      <c r="F437" s="211"/>
      <c r="G437" s="72">
        <f t="shared" si="96"/>
        <v>0</v>
      </c>
      <c r="H437" s="71">
        <f t="shared" si="97"/>
        <v>0</v>
      </c>
      <c r="I437" s="71">
        <f t="shared" si="97"/>
        <v>0</v>
      </c>
      <c r="J437" s="72">
        <f t="shared" si="98"/>
        <v>0</v>
      </c>
    </row>
    <row r="438" spans="1:10" x14ac:dyDescent="0.25">
      <c r="A438" s="141" t="s">
        <v>1713</v>
      </c>
      <c r="B438" s="69" t="s">
        <v>534</v>
      </c>
      <c r="C438" s="70">
        <v>313</v>
      </c>
      <c r="D438" s="131" t="s">
        <v>267</v>
      </c>
      <c r="E438" s="211"/>
      <c r="F438" s="211"/>
      <c r="G438" s="72">
        <f t="shared" si="96"/>
        <v>0</v>
      </c>
      <c r="H438" s="71">
        <f t="shared" si="97"/>
        <v>0</v>
      </c>
      <c r="I438" s="71">
        <f t="shared" si="97"/>
        <v>0</v>
      </c>
      <c r="J438" s="72">
        <f t="shared" si="98"/>
        <v>0</v>
      </c>
    </row>
    <row r="439" spans="1:10" x14ac:dyDescent="0.25">
      <c r="A439" s="141" t="s">
        <v>1714</v>
      </c>
      <c r="B439" s="69" t="s">
        <v>515</v>
      </c>
      <c r="C439" s="70">
        <v>4</v>
      </c>
      <c r="D439" s="131" t="s">
        <v>475</v>
      </c>
      <c r="E439" s="211"/>
      <c r="F439" s="211"/>
      <c r="G439" s="72">
        <f t="shared" si="96"/>
        <v>0</v>
      </c>
      <c r="H439" s="71">
        <f t="shared" si="97"/>
        <v>0</v>
      </c>
      <c r="I439" s="71">
        <f t="shared" si="97"/>
        <v>0</v>
      </c>
      <c r="J439" s="72">
        <f t="shared" si="98"/>
        <v>0</v>
      </c>
    </row>
    <row r="440" spans="1:10" x14ac:dyDescent="0.25">
      <c r="A440" s="141" t="s">
        <v>1715</v>
      </c>
      <c r="B440" s="69" t="s">
        <v>535</v>
      </c>
      <c r="C440" s="70">
        <v>4</v>
      </c>
      <c r="D440" s="131" t="s">
        <v>475</v>
      </c>
      <c r="E440" s="211"/>
      <c r="F440" s="211"/>
      <c r="G440" s="72">
        <f t="shared" si="96"/>
        <v>0</v>
      </c>
      <c r="H440" s="71">
        <f t="shared" si="97"/>
        <v>0</v>
      </c>
      <c r="I440" s="71">
        <f t="shared" si="97"/>
        <v>0</v>
      </c>
      <c r="J440" s="72">
        <f t="shared" si="98"/>
        <v>0</v>
      </c>
    </row>
    <row r="441" spans="1:10" x14ac:dyDescent="0.25">
      <c r="A441" s="141" t="s">
        <v>1716</v>
      </c>
      <c r="B441" s="69" t="s">
        <v>536</v>
      </c>
      <c r="C441" s="70">
        <v>26</v>
      </c>
      <c r="D441" s="131" t="s">
        <v>267</v>
      </c>
      <c r="E441" s="211"/>
      <c r="F441" s="211"/>
      <c r="G441" s="72">
        <f t="shared" si="96"/>
        <v>0</v>
      </c>
      <c r="H441" s="71">
        <f t="shared" si="97"/>
        <v>0</v>
      </c>
      <c r="I441" s="71">
        <f t="shared" si="97"/>
        <v>0</v>
      </c>
      <c r="J441" s="72">
        <f t="shared" si="98"/>
        <v>0</v>
      </c>
    </row>
    <row r="442" spans="1:10" ht="25.5" x14ac:dyDescent="0.25">
      <c r="A442" s="141" t="s">
        <v>1717</v>
      </c>
      <c r="B442" s="69" t="s">
        <v>537</v>
      </c>
      <c r="C442" s="70">
        <v>3</v>
      </c>
      <c r="D442" s="131" t="s">
        <v>475</v>
      </c>
      <c r="E442" s="211"/>
      <c r="F442" s="211"/>
      <c r="G442" s="72">
        <f t="shared" si="96"/>
        <v>0</v>
      </c>
      <c r="H442" s="71">
        <f t="shared" si="97"/>
        <v>0</v>
      </c>
      <c r="I442" s="71">
        <f t="shared" si="97"/>
        <v>0</v>
      </c>
      <c r="J442" s="72">
        <f t="shared" si="98"/>
        <v>0</v>
      </c>
    </row>
    <row r="443" spans="1:10" ht="25.5" x14ac:dyDescent="0.25">
      <c r="A443" s="141" t="s">
        <v>1718</v>
      </c>
      <c r="B443" s="69" t="s">
        <v>538</v>
      </c>
      <c r="C443" s="70">
        <v>3</v>
      </c>
      <c r="D443" s="131" t="s">
        <v>475</v>
      </c>
      <c r="E443" s="211"/>
      <c r="F443" s="211"/>
      <c r="G443" s="72">
        <f t="shared" si="96"/>
        <v>0</v>
      </c>
      <c r="H443" s="71">
        <f t="shared" si="97"/>
        <v>0</v>
      </c>
      <c r="I443" s="71">
        <f t="shared" si="97"/>
        <v>0</v>
      </c>
      <c r="J443" s="72">
        <f t="shared" si="98"/>
        <v>0</v>
      </c>
    </row>
    <row r="444" spans="1:10" ht="25.5" x14ac:dyDescent="0.25">
      <c r="A444" s="141" t="s">
        <v>1719</v>
      </c>
      <c r="B444" s="69" t="s">
        <v>539</v>
      </c>
      <c r="C444" s="70">
        <v>3</v>
      </c>
      <c r="D444" s="131" t="s">
        <v>475</v>
      </c>
      <c r="E444" s="211"/>
      <c r="F444" s="211"/>
      <c r="G444" s="72">
        <f t="shared" si="96"/>
        <v>0</v>
      </c>
      <c r="H444" s="71">
        <f t="shared" si="97"/>
        <v>0</v>
      </c>
      <c r="I444" s="71">
        <f t="shared" si="97"/>
        <v>0</v>
      </c>
      <c r="J444" s="72">
        <f t="shared" si="98"/>
        <v>0</v>
      </c>
    </row>
    <row r="445" spans="1:10" ht="25.5" x14ac:dyDescent="0.25">
      <c r="A445" s="141" t="s">
        <v>1720</v>
      </c>
      <c r="B445" s="69" t="s">
        <v>540</v>
      </c>
      <c r="C445" s="70">
        <v>16</v>
      </c>
      <c r="D445" s="131" t="s">
        <v>267</v>
      </c>
      <c r="E445" s="211"/>
      <c r="F445" s="211"/>
      <c r="G445" s="72">
        <f t="shared" si="96"/>
        <v>0</v>
      </c>
      <c r="H445" s="71">
        <f t="shared" si="97"/>
        <v>0</v>
      </c>
      <c r="I445" s="71">
        <f t="shared" si="97"/>
        <v>0</v>
      </c>
      <c r="J445" s="72">
        <f t="shared" si="98"/>
        <v>0</v>
      </c>
    </row>
    <row r="446" spans="1:10" x14ac:dyDescent="0.25">
      <c r="A446" s="141" t="s">
        <v>1721</v>
      </c>
      <c r="B446" s="69" t="s">
        <v>541</v>
      </c>
      <c r="C446" s="70">
        <v>1</v>
      </c>
      <c r="D446" s="131" t="s">
        <v>475</v>
      </c>
      <c r="E446" s="211"/>
      <c r="F446" s="211"/>
      <c r="G446" s="72">
        <f t="shared" si="96"/>
        <v>0</v>
      </c>
      <c r="H446" s="71">
        <f t="shared" si="97"/>
        <v>0</v>
      </c>
      <c r="I446" s="71">
        <f t="shared" si="97"/>
        <v>0</v>
      </c>
      <c r="J446" s="72">
        <f t="shared" si="98"/>
        <v>0</v>
      </c>
    </row>
    <row r="447" spans="1:10" x14ac:dyDescent="0.25">
      <c r="A447" s="141" t="s">
        <v>1722</v>
      </c>
      <c r="B447" s="69" t="s">
        <v>542</v>
      </c>
      <c r="C447" s="70">
        <v>1</v>
      </c>
      <c r="D447" s="131" t="s">
        <v>475</v>
      </c>
      <c r="E447" s="211"/>
      <c r="F447" s="211"/>
      <c r="G447" s="72">
        <f t="shared" si="96"/>
        <v>0</v>
      </c>
      <c r="H447" s="71">
        <f t="shared" si="97"/>
        <v>0</v>
      </c>
      <c r="I447" s="71">
        <f t="shared" si="97"/>
        <v>0</v>
      </c>
      <c r="J447" s="72">
        <f t="shared" si="98"/>
        <v>0</v>
      </c>
    </row>
    <row r="448" spans="1:10" x14ac:dyDescent="0.25">
      <c r="A448" s="141" t="s">
        <v>1723</v>
      </c>
      <c r="B448" s="69" t="s">
        <v>543</v>
      </c>
      <c r="C448" s="70">
        <v>1</v>
      </c>
      <c r="D448" s="131" t="s">
        <v>475</v>
      </c>
      <c r="E448" s="211"/>
      <c r="F448" s="211"/>
      <c r="G448" s="72">
        <f t="shared" si="96"/>
        <v>0</v>
      </c>
      <c r="H448" s="71">
        <f t="shared" si="97"/>
        <v>0</v>
      </c>
      <c r="I448" s="71">
        <f t="shared" si="97"/>
        <v>0</v>
      </c>
      <c r="J448" s="72">
        <f t="shared" si="98"/>
        <v>0</v>
      </c>
    </row>
    <row r="449" spans="1:10" x14ac:dyDescent="0.25">
      <c r="A449" s="141" t="s">
        <v>1724</v>
      </c>
      <c r="B449" s="69" t="s">
        <v>544</v>
      </c>
      <c r="C449" s="70">
        <v>1</v>
      </c>
      <c r="D449" s="131" t="s">
        <v>475</v>
      </c>
      <c r="E449" s="211"/>
      <c r="F449" s="211"/>
      <c r="G449" s="72">
        <f t="shared" si="96"/>
        <v>0</v>
      </c>
      <c r="H449" s="71">
        <f t="shared" si="97"/>
        <v>0</v>
      </c>
      <c r="I449" s="71">
        <f t="shared" si="97"/>
        <v>0</v>
      </c>
      <c r="J449" s="72">
        <f t="shared" si="98"/>
        <v>0</v>
      </c>
    </row>
    <row r="450" spans="1:10" ht="25.5" x14ac:dyDescent="0.25">
      <c r="A450" s="141" t="s">
        <v>1725</v>
      </c>
      <c r="B450" s="69" t="s">
        <v>545</v>
      </c>
      <c r="C450" s="70">
        <v>15</v>
      </c>
      <c r="D450" s="131" t="s">
        <v>267</v>
      </c>
      <c r="E450" s="211"/>
      <c r="F450" s="211"/>
      <c r="G450" s="72">
        <f t="shared" si="96"/>
        <v>0</v>
      </c>
      <c r="H450" s="71">
        <f t="shared" si="97"/>
        <v>0</v>
      </c>
      <c r="I450" s="71">
        <f t="shared" si="97"/>
        <v>0</v>
      </c>
      <c r="J450" s="72">
        <f t="shared" si="98"/>
        <v>0</v>
      </c>
    </row>
    <row r="451" spans="1:10" x14ac:dyDescent="0.25">
      <c r="A451" s="141" t="s">
        <v>1726</v>
      </c>
      <c r="B451" s="69" t="s">
        <v>546</v>
      </c>
      <c r="C451" s="70">
        <v>1</v>
      </c>
      <c r="D451" s="131" t="s">
        <v>475</v>
      </c>
      <c r="E451" s="211"/>
      <c r="F451" s="211"/>
      <c r="G451" s="72">
        <f t="shared" si="96"/>
        <v>0</v>
      </c>
      <c r="H451" s="71">
        <f t="shared" si="97"/>
        <v>0</v>
      </c>
      <c r="I451" s="71">
        <f t="shared" si="97"/>
        <v>0</v>
      </c>
      <c r="J451" s="72">
        <f t="shared" si="98"/>
        <v>0</v>
      </c>
    </row>
    <row r="452" spans="1:10" x14ac:dyDescent="0.25">
      <c r="A452" s="141" t="s">
        <v>1727</v>
      </c>
      <c r="B452" s="69" t="s">
        <v>547</v>
      </c>
      <c r="C452" s="70">
        <v>1</v>
      </c>
      <c r="D452" s="131" t="s">
        <v>475</v>
      </c>
      <c r="E452" s="211"/>
      <c r="F452" s="211"/>
      <c r="G452" s="72">
        <f t="shared" si="96"/>
        <v>0</v>
      </c>
      <c r="H452" s="71">
        <f t="shared" si="97"/>
        <v>0</v>
      </c>
      <c r="I452" s="71">
        <f t="shared" si="97"/>
        <v>0</v>
      </c>
      <c r="J452" s="72">
        <f t="shared" si="98"/>
        <v>0</v>
      </c>
    </row>
    <row r="453" spans="1:10" ht="25.5" x14ac:dyDescent="0.25">
      <c r="A453" s="141" t="s">
        <v>1728</v>
      </c>
      <c r="B453" s="69" t="s">
        <v>548</v>
      </c>
      <c r="C453" s="70">
        <v>54</v>
      </c>
      <c r="D453" s="131" t="s">
        <v>267</v>
      </c>
      <c r="E453" s="211"/>
      <c r="F453" s="211"/>
      <c r="G453" s="72">
        <f t="shared" si="96"/>
        <v>0</v>
      </c>
      <c r="H453" s="71">
        <f t="shared" si="97"/>
        <v>0</v>
      </c>
      <c r="I453" s="71">
        <f t="shared" si="97"/>
        <v>0</v>
      </c>
      <c r="J453" s="72">
        <f t="shared" si="98"/>
        <v>0</v>
      </c>
    </row>
    <row r="454" spans="1:10" x14ac:dyDescent="0.25">
      <c r="A454" s="141" t="s">
        <v>1729</v>
      </c>
      <c r="B454" s="69" t="s">
        <v>515</v>
      </c>
      <c r="C454" s="70">
        <v>3</v>
      </c>
      <c r="D454" s="131" t="s">
        <v>475</v>
      </c>
      <c r="E454" s="211"/>
      <c r="F454" s="211"/>
      <c r="G454" s="72">
        <f t="shared" si="96"/>
        <v>0</v>
      </c>
      <c r="H454" s="71">
        <f t="shared" si="97"/>
        <v>0</v>
      </c>
      <c r="I454" s="71">
        <f t="shared" si="97"/>
        <v>0</v>
      </c>
      <c r="J454" s="72">
        <f t="shared" si="98"/>
        <v>0</v>
      </c>
    </row>
    <row r="455" spans="1:10" x14ac:dyDescent="0.25">
      <c r="A455" s="141" t="s">
        <v>1730</v>
      </c>
      <c r="B455" s="69" t="s">
        <v>535</v>
      </c>
      <c r="C455" s="70">
        <v>1</v>
      </c>
      <c r="D455" s="131" t="s">
        <v>475</v>
      </c>
      <c r="E455" s="211"/>
      <c r="F455" s="211"/>
      <c r="G455" s="72">
        <f t="shared" si="96"/>
        <v>0</v>
      </c>
      <c r="H455" s="71">
        <f t="shared" si="97"/>
        <v>0</v>
      </c>
      <c r="I455" s="71">
        <f t="shared" si="97"/>
        <v>0</v>
      </c>
      <c r="J455" s="72">
        <f t="shared" si="98"/>
        <v>0</v>
      </c>
    </row>
    <row r="456" spans="1:10" x14ac:dyDescent="0.25">
      <c r="A456" s="141" t="s">
        <v>1731</v>
      </c>
      <c r="B456" s="84" t="s">
        <v>549</v>
      </c>
      <c r="C456" s="70"/>
      <c r="D456" s="131"/>
      <c r="E456" s="86"/>
      <c r="F456" s="86"/>
      <c r="G456" s="72"/>
      <c r="H456" s="86"/>
      <c r="I456" s="86"/>
      <c r="J456" s="72"/>
    </row>
    <row r="457" spans="1:10" x14ac:dyDescent="0.25">
      <c r="A457" s="141" t="s">
        <v>1732</v>
      </c>
      <c r="B457" s="69" t="s">
        <v>550</v>
      </c>
      <c r="C457" s="70">
        <v>12</v>
      </c>
      <c r="D457" s="131" t="s">
        <v>274</v>
      </c>
      <c r="E457" s="211"/>
      <c r="F457" s="211"/>
      <c r="G457" s="72">
        <f t="shared" ref="G457:G460" si="99">ROUND((F457+E457)*$C457,2)</f>
        <v>0</v>
      </c>
      <c r="H457" s="71">
        <f t="shared" ref="H457:I460" si="100">+E457*(1+$J$4)</f>
        <v>0</v>
      </c>
      <c r="I457" s="71">
        <f t="shared" si="100"/>
        <v>0</v>
      </c>
      <c r="J457" s="72">
        <f t="shared" ref="J457:J460" si="101">ROUND((I457+H457)*$C457,2)</f>
        <v>0</v>
      </c>
    </row>
    <row r="458" spans="1:10" x14ac:dyDescent="0.25">
      <c r="A458" s="141" t="s">
        <v>1733</v>
      </c>
      <c r="B458" s="69" t="s">
        <v>551</v>
      </c>
      <c r="C458" s="70">
        <v>314</v>
      </c>
      <c r="D458" s="131" t="s">
        <v>267</v>
      </c>
      <c r="E458" s="211"/>
      <c r="F458" s="211"/>
      <c r="G458" s="72">
        <f t="shared" si="99"/>
        <v>0</v>
      </c>
      <c r="H458" s="71">
        <f t="shared" si="100"/>
        <v>0</v>
      </c>
      <c r="I458" s="71">
        <f t="shared" si="100"/>
        <v>0</v>
      </c>
      <c r="J458" s="72">
        <f t="shared" si="101"/>
        <v>0</v>
      </c>
    </row>
    <row r="459" spans="1:10" ht="25.5" x14ac:dyDescent="0.25">
      <c r="A459" s="141" t="s">
        <v>1734</v>
      </c>
      <c r="B459" s="69" t="s">
        <v>552</v>
      </c>
      <c r="C459" s="70">
        <v>5</v>
      </c>
      <c r="D459" s="131" t="s">
        <v>351</v>
      </c>
      <c r="E459" s="211"/>
      <c r="F459" s="211"/>
      <c r="G459" s="72">
        <f t="shared" si="99"/>
        <v>0</v>
      </c>
      <c r="H459" s="71">
        <f t="shared" si="100"/>
        <v>0</v>
      </c>
      <c r="I459" s="71">
        <f t="shared" si="100"/>
        <v>0</v>
      </c>
      <c r="J459" s="72">
        <f t="shared" si="101"/>
        <v>0</v>
      </c>
    </row>
    <row r="460" spans="1:10" x14ac:dyDescent="0.25">
      <c r="A460" s="141" t="s">
        <v>1735</v>
      </c>
      <c r="B460" s="69" t="s">
        <v>553</v>
      </c>
      <c r="C460" s="70">
        <v>58</v>
      </c>
      <c r="D460" s="131" t="s">
        <v>351</v>
      </c>
      <c r="E460" s="211"/>
      <c r="F460" s="211"/>
      <c r="G460" s="72">
        <f t="shared" si="99"/>
        <v>0</v>
      </c>
      <c r="H460" s="71">
        <f t="shared" si="100"/>
        <v>0</v>
      </c>
      <c r="I460" s="71">
        <f t="shared" si="100"/>
        <v>0</v>
      </c>
      <c r="J460" s="72">
        <f t="shared" si="101"/>
        <v>0</v>
      </c>
    </row>
    <row r="461" spans="1:10" x14ac:dyDescent="0.25">
      <c r="A461" s="141" t="s">
        <v>1736</v>
      </c>
      <c r="B461" s="84" t="s">
        <v>554</v>
      </c>
      <c r="C461" s="70"/>
      <c r="D461" s="131"/>
      <c r="E461" s="86"/>
      <c r="F461" s="86"/>
      <c r="G461" s="72"/>
      <c r="H461" s="86"/>
      <c r="I461" s="86"/>
      <c r="J461" s="72"/>
    </row>
    <row r="462" spans="1:10" ht="25.5" x14ac:dyDescent="0.25">
      <c r="A462" s="141" t="s">
        <v>1737</v>
      </c>
      <c r="B462" s="69" t="s">
        <v>555</v>
      </c>
      <c r="C462" s="70">
        <v>12</v>
      </c>
      <c r="D462" s="131" t="s">
        <v>351</v>
      </c>
      <c r="E462" s="211"/>
      <c r="F462" s="211"/>
      <c r="G462" s="72">
        <f t="shared" ref="G462:G464" si="102">ROUND((F462+E462)*$C462,2)</f>
        <v>0</v>
      </c>
      <c r="H462" s="71">
        <f t="shared" ref="H462:I464" si="103">+E462*(1+$J$4)</f>
        <v>0</v>
      </c>
      <c r="I462" s="71">
        <f t="shared" si="103"/>
        <v>0</v>
      </c>
      <c r="J462" s="72">
        <f t="shared" ref="J462:J464" si="104">ROUND((I462+H462)*$C462,2)</f>
        <v>0</v>
      </c>
    </row>
    <row r="463" spans="1:10" x14ac:dyDescent="0.25">
      <c r="A463" s="141" t="s">
        <v>1738</v>
      </c>
      <c r="B463" s="69" t="s">
        <v>556</v>
      </c>
      <c r="C463" s="70">
        <v>11</v>
      </c>
      <c r="D463" s="131" t="s">
        <v>351</v>
      </c>
      <c r="E463" s="211"/>
      <c r="F463" s="211"/>
      <c r="G463" s="72">
        <f t="shared" si="102"/>
        <v>0</v>
      </c>
      <c r="H463" s="71">
        <f t="shared" si="103"/>
        <v>0</v>
      </c>
      <c r="I463" s="71">
        <f t="shared" si="103"/>
        <v>0</v>
      </c>
      <c r="J463" s="72">
        <f t="shared" si="104"/>
        <v>0</v>
      </c>
    </row>
    <row r="464" spans="1:10" x14ac:dyDescent="0.25">
      <c r="A464" s="141" t="s">
        <v>1739</v>
      </c>
      <c r="B464" s="69" t="s">
        <v>557</v>
      </c>
      <c r="C464" s="70">
        <v>17</v>
      </c>
      <c r="D464" s="131" t="s">
        <v>351</v>
      </c>
      <c r="E464" s="211"/>
      <c r="F464" s="211"/>
      <c r="G464" s="72">
        <f t="shared" si="102"/>
        <v>0</v>
      </c>
      <c r="H464" s="71">
        <f t="shared" si="103"/>
        <v>0</v>
      </c>
      <c r="I464" s="71">
        <f t="shared" si="103"/>
        <v>0</v>
      </c>
      <c r="J464" s="72">
        <f t="shared" si="104"/>
        <v>0</v>
      </c>
    </row>
    <row r="465" spans="1:11" x14ac:dyDescent="0.25">
      <c r="A465" s="141" t="s">
        <v>1740</v>
      </c>
      <c r="B465" s="84" t="s">
        <v>558</v>
      </c>
      <c r="C465" s="70"/>
      <c r="D465" s="131"/>
      <c r="E465" s="86"/>
      <c r="F465" s="86"/>
      <c r="G465" s="72"/>
      <c r="H465" s="86"/>
      <c r="I465" s="86"/>
      <c r="J465" s="72"/>
    </row>
    <row r="466" spans="1:11" x14ac:dyDescent="0.25">
      <c r="A466" s="141" t="s">
        <v>1741</v>
      </c>
      <c r="B466" s="69" t="s">
        <v>559</v>
      </c>
      <c r="C466" s="70">
        <v>441</v>
      </c>
      <c r="D466" s="131" t="s">
        <v>267</v>
      </c>
      <c r="E466" s="211"/>
      <c r="F466" s="212"/>
      <c r="G466" s="72">
        <f t="shared" ref="G466:G468" si="105">ROUND((F466+E466)*$C466,2)</f>
        <v>0</v>
      </c>
      <c r="H466" s="71">
        <f t="shared" ref="H466:I468" si="106">+E466*(1+$J$4)</f>
        <v>0</v>
      </c>
      <c r="I466" s="86">
        <f t="shared" si="106"/>
        <v>0</v>
      </c>
      <c r="J466" s="72">
        <f t="shared" ref="J466:J468" si="107">ROUND((I466+H466)*$C466,2)</f>
        <v>0</v>
      </c>
    </row>
    <row r="467" spans="1:11" s="5" customFormat="1" x14ac:dyDescent="0.25">
      <c r="A467" s="141" t="s">
        <v>1742</v>
      </c>
      <c r="B467" s="69" t="s">
        <v>560</v>
      </c>
      <c r="C467" s="70">
        <v>158</v>
      </c>
      <c r="D467" s="131" t="s">
        <v>267</v>
      </c>
      <c r="E467" s="211"/>
      <c r="F467" s="212"/>
      <c r="G467" s="72">
        <f t="shared" si="105"/>
        <v>0</v>
      </c>
      <c r="H467" s="71">
        <f t="shared" si="106"/>
        <v>0</v>
      </c>
      <c r="I467" s="86">
        <f t="shared" si="106"/>
        <v>0</v>
      </c>
      <c r="J467" s="72">
        <f t="shared" si="107"/>
        <v>0</v>
      </c>
      <c r="K467" s="1"/>
    </row>
    <row r="468" spans="1:11" x14ac:dyDescent="0.25">
      <c r="A468" s="141" t="s">
        <v>1743</v>
      </c>
      <c r="B468" s="69" t="s">
        <v>561</v>
      </c>
      <c r="C468" s="70">
        <v>50</v>
      </c>
      <c r="D468" s="131" t="s">
        <v>267</v>
      </c>
      <c r="E468" s="211"/>
      <c r="F468" s="212"/>
      <c r="G468" s="72">
        <f t="shared" si="105"/>
        <v>0</v>
      </c>
      <c r="H468" s="71">
        <f t="shared" si="106"/>
        <v>0</v>
      </c>
      <c r="I468" s="86">
        <f t="shared" si="106"/>
        <v>0</v>
      </c>
      <c r="J468" s="72">
        <f t="shared" si="107"/>
        <v>0</v>
      </c>
    </row>
    <row r="469" spans="1:11" x14ac:dyDescent="0.25">
      <c r="A469" s="79" t="s">
        <v>54</v>
      </c>
      <c r="B469" s="80" t="s">
        <v>562</v>
      </c>
      <c r="C469" s="70"/>
      <c r="D469" s="81"/>
      <c r="E469" s="82"/>
      <c r="F469" s="82"/>
      <c r="G469" s="83">
        <f>SUBTOTAL(9,G394:G468)</f>
        <v>0</v>
      </c>
      <c r="H469" s="82"/>
      <c r="I469" s="82"/>
      <c r="J469" s="83">
        <f>SUBTOTAL(9,J394:J468)</f>
        <v>0</v>
      </c>
    </row>
    <row r="470" spans="1:11" x14ac:dyDescent="0.25">
      <c r="A470" s="68" t="s">
        <v>173</v>
      </c>
      <c r="B470" s="123" t="s">
        <v>563</v>
      </c>
      <c r="C470" s="103"/>
      <c r="D470" s="124"/>
      <c r="E470" s="108"/>
      <c r="F470" s="108"/>
      <c r="G470" s="125"/>
      <c r="H470" s="108"/>
      <c r="I470" s="108"/>
      <c r="J470" s="125"/>
      <c r="K470" s="5"/>
    </row>
    <row r="471" spans="1:11" x14ac:dyDescent="0.25">
      <c r="A471" s="68" t="s">
        <v>1744</v>
      </c>
      <c r="B471" s="69" t="s">
        <v>564</v>
      </c>
      <c r="C471" s="70">
        <v>63</v>
      </c>
      <c r="D471" s="131" t="s">
        <v>475</v>
      </c>
      <c r="E471" s="211"/>
      <c r="F471" s="211"/>
      <c r="G471" s="72">
        <f t="shared" ref="G471:G499" si="108">ROUND((F471+E471)*$C471,2)</f>
        <v>0</v>
      </c>
      <c r="H471" s="71">
        <f t="shared" ref="H471:I499" si="109">+E471*(1+$J$4)</f>
        <v>0</v>
      </c>
      <c r="I471" s="71">
        <f t="shared" si="109"/>
        <v>0</v>
      </c>
      <c r="J471" s="72">
        <f t="shared" ref="J471:J499" si="110">ROUND((I471+H471)*$C471,2)</f>
        <v>0</v>
      </c>
    </row>
    <row r="472" spans="1:11" x14ac:dyDescent="0.25">
      <c r="A472" s="68" t="s">
        <v>1745</v>
      </c>
      <c r="B472" s="69" t="s">
        <v>565</v>
      </c>
      <c r="C472" s="70">
        <v>28</v>
      </c>
      <c r="D472" s="131" t="s">
        <v>475</v>
      </c>
      <c r="E472" s="211"/>
      <c r="F472" s="211"/>
      <c r="G472" s="72">
        <f t="shared" si="108"/>
        <v>0</v>
      </c>
      <c r="H472" s="71">
        <f t="shared" si="109"/>
        <v>0</v>
      </c>
      <c r="I472" s="71">
        <f t="shared" si="109"/>
        <v>0</v>
      </c>
      <c r="J472" s="72">
        <f t="shared" si="110"/>
        <v>0</v>
      </c>
    </row>
    <row r="473" spans="1:11" x14ac:dyDescent="0.25">
      <c r="A473" s="68" t="s">
        <v>1746</v>
      </c>
      <c r="B473" s="69" t="s">
        <v>566</v>
      </c>
      <c r="C473" s="70">
        <v>2</v>
      </c>
      <c r="D473" s="131" t="s">
        <v>475</v>
      </c>
      <c r="E473" s="211"/>
      <c r="F473" s="211"/>
      <c r="G473" s="72">
        <f t="shared" si="108"/>
        <v>0</v>
      </c>
      <c r="H473" s="71">
        <f t="shared" si="109"/>
        <v>0</v>
      </c>
      <c r="I473" s="71">
        <f t="shared" si="109"/>
        <v>0</v>
      </c>
      <c r="J473" s="72">
        <f t="shared" si="110"/>
        <v>0</v>
      </c>
    </row>
    <row r="474" spans="1:11" x14ac:dyDescent="0.25">
      <c r="A474" s="68" t="s">
        <v>1747</v>
      </c>
      <c r="B474" s="69" t="s">
        <v>567</v>
      </c>
      <c r="C474" s="70">
        <v>1</v>
      </c>
      <c r="D474" s="131" t="s">
        <v>475</v>
      </c>
      <c r="E474" s="211"/>
      <c r="F474" s="211"/>
      <c r="G474" s="72">
        <f t="shared" si="108"/>
        <v>0</v>
      </c>
      <c r="H474" s="71">
        <f t="shared" si="109"/>
        <v>0</v>
      </c>
      <c r="I474" s="71">
        <f t="shared" si="109"/>
        <v>0</v>
      </c>
      <c r="J474" s="72">
        <f t="shared" si="110"/>
        <v>0</v>
      </c>
    </row>
    <row r="475" spans="1:11" x14ac:dyDescent="0.25">
      <c r="A475" s="68" t="s">
        <v>1748</v>
      </c>
      <c r="B475" s="69" t="s">
        <v>568</v>
      </c>
      <c r="C475" s="70">
        <v>10</v>
      </c>
      <c r="D475" s="131" t="s">
        <v>475</v>
      </c>
      <c r="E475" s="211"/>
      <c r="F475" s="211"/>
      <c r="G475" s="72">
        <f t="shared" si="108"/>
        <v>0</v>
      </c>
      <c r="H475" s="71">
        <f t="shared" si="109"/>
        <v>0</v>
      </c>
      <c r="I475" s="71">
        <f t="shared" si="109"/>
        <v>0</v>
      </c>
      <c r="J475" s="72">
        <f t="shared" si="110"/>
        <v>0</v>
      </c>
    </row>
    <row r="476" spans="1:11" x14ac:dyDescent="0.25">
      <c r="A476" s="68" t="s">
        <v>1749</v>
      </c>
      <c r="B476" s="69" t="s">
        <v>569</v>
      </c>
      <c r="C476" s="70">
        <v>10</v>
      </c>
      <c r="D476" s="131" t="s">
        <v>351</v>
      </c>
      <c r="E476" s="211"/>
      <c r="F476" s="211"/>
      <c r="G476" s="72">
        <f t="shared" si="108"/>
        <v>0</v>
      </c>
      <c r="H476" s="71">
        <f t="shared" si="109"/>
        <v>0</v>
      </c>
      <c r="I476" s="71">
        <f t="shared" si="109"/>
        <v>0</v>
      </c>
      <c r="J476" s="72">
        <f t="shared" si="110"/>
        <v>0</v>
      </c>
    </row>
    <row r="477" spans="1:11" x14ac:dyDescent="0.25">
      <c r="A477" s="68" t="s">
        <v>1750</v>
      </c>
      <c r="B477" s="69" t="s">
        <v>571</v>
      </c>
      <c r="C477" s="70">
        <v>919</v>
      </c>
      <c r="D477" s="131" t="s">
        <v>267</v>
      </c>
      <c r="E477" s="211"/>
      <c r="F477" s="211"/>
      <c r="G477" s="72">
        <f t="shared" si="108"/>
        <v>0</v>
      </c>
      <c r="H477" s="71">
        <f t="shared" si="109"/>
        <v>0</v>
      </c>
      <c r="I477" s="71">
        <f t="shared" si="109"/>
        <v>0</v>
      </c>
      <c r="J477" s="72">
        <f t="shared" si="110"/>
        <v>0</v>
      </c>
    </row>
    <row r="478" spans="1:11" x14ac:dyDescent="0.25">
      <c r="A478" s="68" t="s">
        <v>1751</v>
      </c>
      <c r="B478" s="69" t="s">
        <v>573</v>
      </c>
      <c r="C478" s="70">
        <v>513</v>
      </c>
      <c r="D478" s="131" t="s">
        <v>267</v>
      </c>
      <c r="E478" s="211"/>
      <c r="F478" s="211"/>
      <c r="G478" s="72">
        <f t="shared" si="108"/>
        <v>0</v>
      </c>
      <c r="H478" s="71">
        <f t="shared" si="109"/>
        <v>0</v>
      </c>
      <c r="I478" s="71">
        <f t="shared" si="109"/>
        <v>0</v>
      </c>
      <c r="J478" s="72">
        <f t="shared" si="110"/>
        <v>0</v>
      </c>
    </row>
    <row r="479" spans="1:11" x14ac:dyDescent="0.25">
      <c r="A479" s="68" t="s">
        <v>1752</v>
      </c>
      <c r="B479" s="69" t="s">
        <v>575</v>
      </c>
      <c r="C479" s="70">
        <v>7</v>
      </c>
      <c r="D479" s="131" t="s">
        <v>475</v>
      </c>
      <c r="E479" s="211"/>
      <c r="F479" s="211"/>
      <c r="G479" s="72">
        <f t="shared" si="108"/>
        <v>0</v>
      </c>
      <c r="H479" s="71">
        <f t="shared" si="109"/>
        <v>0</v>
      </c>
      <c r="I479" s="71">
        <f t="shared" si="109"/>
        <v>0</v>
      </c>
      <c r="J479" s="72">
        <f t="shared" si="110"/>
        <v>0</v>
      </c>
    </row>
    <row r="480" spans="1:11" ht="25.5" x14ac:dyDescent="0.25">
      <c r="A480" s="68" t="s">
        <v>1753</v>
      </c>
      <c r="B480" s="69" t="s">
        <v>577</v>
      </c>
      <c r="C480" s="70">
        <v>10</v>
      </c>
      <c r="D480" s="131" t="s">
        <v>475</v>
      </c>
      <c r="E480" s="211"/>
      <c r="F480" s="211"/>
      <c r="G480" s="72">
        <f t="shared" si="108"/>
        <v>0</v>
      </c>
      <c r="H480" s="71">
        <f t="shared" si="109"/>
        <v>0</v>
      </c>
      <c r="I480" s="71">
        <f t="shared" si="109"/>
        <v>0</v>
      </c>
      <c r="J480" s="72">
        <f t="shared" si="110"/>
        <v>0</v>
      </c>
    </row>
    <row r="481" spans="1:10" x14ac:dyDescent="0.25">
      <c r="A481" s="68" t="s">
        <v>1754</v>
      </c>
      <c r="B481" s="69" t="s">
        <v>579</v>
      </c>
      <c r="C481" s="70">
        <v>20</v>
      </c>
      <c r="D481" s="131" t="s">
        <v>475</v>
      </c>
      <c r="E481" s="211"/>
      <c r="F481" s="211"/>
      <c r="G481" s="72">
        <f t="shared" si="108"/>
        <v>0</v>
      </c>
      <c r="H481" s="71">
        <f t="shared" si="109"/>
        <v>0</v>
      </c>
      <c r="I481" s="71">
        <f t="shared" si="109"/>
        <v>0</v>
      </c>
      <c r="J481" s="72">
        <f t="shared" si="110"/>
        <v>0</v>
      </c>
    </row>
    <row r="482" spans="1:10" ht="25.5" x14ac:dyDescent="0.25">
      <c r="A482" s="68" t="s">
        <v>1755</v>
      </c>
      <c r="B482" s="69" t="s">
        <v>581</v>
      </c>
      <c r="C482" s="70">
        <v>3</v>
      </c>
      <c r="D482" s="131" t="s">
        <v>475</v>
      </c>
      <c r="E482" s="211"/>
      <c r="F482" s="211"/>
      <c r="G482" s="72">
        <f t="shared" si="108"/>
        <v>0</v>
      </c>
      <c r="H482" s="71">
        <f t="shared" si="109"/>
        <v>0</v>
      </c>
      <c r="I482" s="71">
        <f t="shared" si="109"/>
        <v>0</v>
      </c>
      <c r="J482" s="72">
        <f t="shared" si="110"/>
        <v>0</v>
      </c>
    </row>
    <row r="483" spans="1:10" x14ac:dyDescent="0.25">
      <c r="A483" s="68" t="s">
        <v>1756</v>
      </c>
      <c r="B483" s="69" t="s">
        <v>583</v>
      </c>
      <c r="C483" s="70">
        <v>11</v>
      </c>
      <c r="D483" s="131" t="s">
        <v>475</v>
      </c>
      <c r="E483" s="211"/>
      <c r="F483" s="211"/>
      <c r="G483" s="72">
        <f t="shared" si="108"/>
        <v>0</v>
      </c>
      <c r="H483" s="71">
        <f t="shared" si="109"/>
        <v>0</v>
      </c>
      <c r="I483" s="71">
        <f t="shared" si="109"/>
        <v>0</v>
      </c>
      <c r="J483" s="72">
        <f t="shared" si="110"/>
        <v>0</v>
      </c>
    </row>
    <row r="484" spans="1:10" x14ac:dyDescent="0.25">
      <c r="A484" s="68" t="s">
        <v>1757</v>
      </c>
      <c r="B484" s="69" t="s">
        <v>585</v>
      </c>
      <c r="C484" s="70">
        <v>20</v>
      </c>
      <c r="D484" s="131" t="s">
        <v>475</v>
      </c>
      <c r="E484" s="211"/>
      <c r="F484" s="211"/>
      <c r="G484" s="72">
        <f t="shared" si="108"/>
        <v>0</v>
      </c>
      <c r="H484" s="71">
        <f t="shared" si="109"/>
        <v>0</v>
      </c>
      <c r="I484" s="71">
        <f t="shared" si="109"/>
        <v>0</v>
      </c>
      <c r="J484" s="72">
        <f t="shared" si="110"/>
        <v>0</v>
      </c>
    </row>
    <row r="485" spans="1:10" x14ac:dyDescent="0.25">
      <c r="A485" s="68" t="s">
        <v>1758</v>
      </c>
      <c r="B485" s="69" t="s">
        <v>587</v>
      </c>
      <c r="C485" s="70">
        <v>74</v>
      </c>
      <c r="D485" s="131" t="s">
        <v>475</v>
      </c>
      <c r="E485" s="211"/>
      <c r="F485" s="211"/>
      <c r="G485" s="72">
        <f t="shared" si="108"/>
        <v>0</v>
      </c>
      <c r="H485" s="71">
        <f t="shared" si="109"/>
        <v>0</v>
      </c>
      <c r="I485" s="71">
        <f t="shared" si="109"/>
        <v>0</v>
      </c>
      <c r="J485" s="72">
        <f t="shared" si="110"/>
        <v>0</v>
      </c>
    </row>
    <row r="486" spans="1:10" x14ac:dyDescent="0.25">
      <c r="A486" s="68" t="s">
        <v>1759</v>
      </c>
      <c r="B486" s="69" t="s">
        <v>589</v>
      </c>
      <c r="C486" s="70">
        <v>5</v>
      </c>
      <c r="D486" s="131" t="s">
        <v>475</v>
      </c>
      <c r="E486" s="211"/>
      <c r="F486" s="211"/>
      <c r="G486" s="72">
        <f t="shared" si="108"/>
        <v>0</v>
      </c>
      <c r="H486" s="71">
        <f t="shared" si="109"/>
        <v>0</v>
      </c>
      <c r="I486" s="71">
        <f t="shared" si="109"/>
        <v>0</v>
      </c>
      <c r="J486" s="72">
        <f t="shared" si="110"/>
        <v>0</v>
      </c>
    </row>
    <row r="487" spans="1:10" x14ac:dyDescent="0.25">
      <c r="A487" s="68" t="s">
        <v>1760</v>
      </c>
      <c r="B487" s="69" t="s">
        <v>591</v>
      </c>
      <c r="C487" s="70">
        <v>2</v>
      </c>
      <c r="D487" s="131" t="s">
        <v>475</v>
      </c>
      <c r="E487" s="211"/>
      <c r="F487" s="211"/>
      <c r="G487" s="72">
        <f t="shared" si="108"/>
        <v>0</v>
      </c>
      <c r="H487" s="71">
        <f t="shared" si="109"/>
        <v>0</v>
      </c>
      <c r="I487" s="71">
        <f t="shared" si="109"/>
        <v>0</v>
      </c>
      <c r="J487" s="72">
        <f t="shared" si="110"/>
        <v>0</v>
      </c>
    </row>
    <row r="488" spans="1:10" ht="25.5" x14ac:dyDescent="0.25">
      <c r="A488" s="68" t="s">
        <v>1761</v>
      </c>
      <c r="B488" s="69" t="s">
        <v>593</v>
      </c>
      <c r="C488" s="70">
        <v>2</v>
      </c>
      <c r="D488" s="131" t="s">
        <v>475</v>
      </c>
      <c r="E488" s="211"/>
      <c r="F488" s="211"/>
      <c r="G488" s="72">
        <f t="shared" si="108"/>
        <v>0</v>
      </c>
      <c r="H488" s="71">
        <f t="shared" si="109"/>
        <v>0</v>
      </c>
      <c r="I488" s="71">
        <f t="shared" si="109"/>
        <v>0</v>
      </c>
      <c r="J488" s="72">
        <f t="shared" si="110"/>
        <v>0</v>
      </c>
    </row>
    <row r="489" spans="1:10" x14ac:dyDescent="0.25">
      <c r="A489" s="68" t="s">
        <v>1762</v>
      </c>
      <c r="B489" s="69" t="s">
        <v>595</v>
      </c>
      <c r="C489" s="70">
        <v>136</v>
      </c>
      <c r="D489" s="131" t="s">
        <v>475</v>
      </c>
      <c r="E489" s="211"/>
      <c r="F489" s="211"/>
      <c r="G489" s="72">
        <f t="shared" si="108"/>
        <v>0</v>
      </c>
      <c r="H489" s="71">
        <f t="shared" si="109"/>
        <v>0</v>
      </c>
      <c r="I489" s="71">
        <f t="shared" si="109"/>
        <v>0</v>
      </c>
      <c r="J489" s="72">
        <f t="shared" si="110"/>
        <v>0</v>
      </c>
    </row>
    <row r="490" spans="1:10" x14ac:dyDescent="0.25">
      <c r="A490" s="68" t="s">
        <v>1763</v>
      </c>
      <c r="B490" s="69" t="s">
        <v>597</v>
      </c>
      <c r="C490" s="70">
        <v>7</v>
      </c>
      <c r="D490" s="131" t="s">
        <v>475</v>
      </c>
      <c r="E490" s="211"/>
      <c r="F490" s="211"/>
      <c r="G490" s="72">
        <f t="shared" si="108"/>
        <v>0</v>
      </c>
      <c r="H490" s="71">
        <f t="shared" si="109"/>
        <v>0</v>
      </c>
      <c r="I490" s="71">
        <f t="shared" si="109"/>
        <v>0</v>
      </c>
      <c r="J490" s="72">
        <f t="shared" si="110"/>
        <v>0</v>
      </c>
    </row>
    <row r="491" spans="1:10" x14ac:dyDescent="0.25">
      <c r="A491" s="68" t="s">
        <v>1764</v>
      </c>
      <c r="B491" s="69" t="s">
        <v>599</v>
      </c>
      <c r="C491" s="70">
        <v>57</v>
      </c>
      <c r="D491" s="131" t="s">
        <v>475</v>
      </c>
      <c r="E491" s="211"/>
      <c r="F491" s="211"/>
      <c r="G491" s="72">
        <f t="shared" si="108"/>
        <v>0</v>
      </c>
      <c r="H491" s="71">
        <f t="shared" si="109"/>
        <v>0</v>
      </c>
      <c r="I491" s="71">
        <f t="shared" si="109"/>
        <v>0</v>
      </c>
      <c r="J491" s="72">
        <f t="shared" si="110"/>
        <v>0</v>
      </c>
    </row>
    <row r="492" spans="1:10" x14ac:dyDescent="0.25">
      <c r="A492" s="68" t="s">
        <v>1765</v>
      </c>
      <c r="B492" s="69" t="s">
        <v>601</v>
      </c>
      <c r="C492" s="70">
        <v>15</v>
      </c>
      <c r="D492" s="131" t="s">
        <v>475</v>
      </c>
      <c r="E492" s="211"/>
      <c r="F492" s="211"/>
      <c r="G492" s="72">
        <f t="shared" si="108"/>
        <v>0</v>
      </c>
      <c r="H492" s="71">
        <f t="shared" si="109"/>
        <v>0</v>
      </c>
      <c r="I492" s="71">
        <f t="shared" si="109"/>
        <v>0</v>
      </c>
      <c r="J492" s="72">
        <f t="shared" si="110"/>
        <v>0</v>
      </c>
    </row>
    <row r="493" spans="1:10" x14ac:dyDescent="0.25">
      <c r="A493" s="68" t="s">
        <v>1766</v>
      </c>
      <c r="B493" s="69" t="s">
        <v>603</v>
      </c>
      <c r="C493" s="70">
        <v>131</v>
      </c>
      <c r="D493" s="131" t="s">
        <v>475</v>
      </c>
      <c r="E493" s="211"/>
      <c r="F493" s="211"/>
      <c r="G493" s="72">
        <f t="shared" si="108"/>
        <v>0</v>
      </c>
      <c r="H493" s="71">
        <f t="shared" si="109"/>
        <v>0</v>
      </c>
      <c r="I493" s="71">
        <f t="shared" si="109"/>
        <v>0</v>
      </c>
      <c r="J493" s="72">
        <f t="shared" si="110"/>
        <v>0</v>
      </c>
    </row>
    <row r="494" spans="1:10" x14ac:dyDescent="0.25">
      <c r="A494" s="68" t="s">
        <v>1767</v>
      </c>
      <c r="B494" s="69" t="s">
        <v>605</v>
      </c>
      <c r="C494" s="70">
        <v>7</v>
      </c>
      <c r="D494" s="131" t="s">
        <v>351</v>
      </c>
      <c r="E494" s="211"/>
      <c r="F494" s="211"/>
      <c r="G494" s="72">
        <f t="shared" si="108"/>
        <v>0</v>
      </c>
      <c r="H494" s="71">
        <f t="shared" si="109"/>
        <v>0</v>
      </c>
      <c r="I494" s="71">
        <f t="shared" si="109"/>
        <v>0</v>
      </c>
      <c r="J494" s="72">
        <f t="shared" si="110"/>
        <v>0</v>
      </c>
    </row>
    <row r="495" spans="1:10" ht="25.5" x14ac:dyDescent="0.25">
      <c r="A495" s="68" t="s">
        <v>1768</v>
      </c>
      <c r="B495" s="69" t="s">
        <v>607</v>
      </c>
      <c r="C495" s="70">
        <v>14</v>
      </c>
      <c r="D495" s="131" t="s">
        <v>475</v>
      </c>
      <c r="E495" s="211"/>
      <c r="F495" s="211"/>
      <c r="G495" s="72">
        <f t="shared" si="108"/>
        <v>0</v>
      </c>
      <c r="H495" s="71">
        <f t="shared" si="109"/>
        <v>0</v>
      </c>
      <c r="I495" s="71">
        <f t="shared" si="109"/>
        <v>0</v>
      </c>
      <c r="J495" s="72">
        <f t="shared" si="110"/>
        <v>0</v>
      </c>
    </row>
    <row r="496" spans="1:10" ht="25.5" x14ac:dyDescent="0.25">
      <c r="A496" s="68" t="s">
        <v>1769</v>
      </c>
      <c r="B496" s="69" t="s">
        <v>609</v>
      </c>
      <c r="C496" s="70">
        <v>104</v>
      </c>
      <c r="D496" s="131" t="s">
        <v>475</v>
      </c>
      <c r="E496" s="211"/>
      <c r="F496" s="211"/>
      <c r="G496" s="72">
        <f t="shared" si="108"/>
        <v>0</v>
      </c>
      <c r="H496" s="71">
        <f t="shared" si="109"/>
        <v>0</v>
      </c>
      <c r="I496" s="71">
        <f t="shared" si="109"/>
        <v>0</v>
      </c>
      <c r="J496" s="72">
        <f t="shared" si="110"/>
        <v>0</v>
      </c>
    </row>
    <row r="497" spans="1:11" s="9" customFormat="1" ht="25.5" x14ac:dyDescent="0.25">
      <c r="A497" s="68" t="s">
        <v>1770</v>
      </c>
      <c r="B497" s="69" t="s">
        <v>611</v>
      </c>
      <c r="C497" s="70">
        <v>46</v>
      </c>
      <c r="D497" s="131" t="s">
        <v>475</v>
      </c>
      <c r="E497" s="211"/>
      <c r="F497" s="211"/>
      <c r="G497" s="72">
        <f t="shared" si="108"/>
        <v>0</v>
      </c>
      <c r="H497" s="71">
        <f t="shared" si="109"/>
        <v>0</v>
      </c>
      <c r="I497" s="71">
        <f t="shared" si="109"/>
        <v>0</v>
      </c>
      <c r="J497" s="72">
        <f t="shared" si="110"/>
        <v>0</v>
      </c>
      <c r="K497" s="1"/>
    </row>
    <row r="498" spans="1:11" ht="25.5" x14ac:dyDescent="0.25">
      <c r="A498" s="68" t="s">
        <v>1771</v>
      </c>
      <c r="B498" s="69" t="s">
        <v>613</v>
      </c>
      <c r="C498" s="70">
        <v>481</v>
      </c>
      <c r="D498" s="131" t="s">
        <v>475</v>
      </c>
      <c r="E498" s="211"/>
      <c r="F498" s="211"/>
      <c r="G498" s="72">
        <f t="shared" si="108"/>
        <v>0</v>
      </c>
      <c r="H498" s="71">
        <f t="shared" si="109"/>
        <v>0</v>
      </c>
      <c r="I498" s="71">
        <f t="shared" si="109"/>
        <v>0</v>
      </c>
      <c r="J498" s="72">
        <f t="shared" si="110"/>
        <v>0</v>
      </c>
    </row>
    <row r="499" spans="1:11" s="9" customFormat="1" x14ac:dyDescent="0.25">
      <c r="A499" s="68" t="s">
        <v>1772</v>
      </c>
      <c r="B499" s="69" t="s">
        <v>615</v>
      </c>
      <c r="C499" s="70">
        <v>1</v>
      </c>
      <c r="D499" s="131" t="s">
        <v>196</v>
      </c>
      <c r="E499" s="211"/>
      <c r="F499" s="211"/>
      <c r="G499" s="72">
        <f t="shared" si="108"/>
        <v>0</v>
      </c>
      <c r="H499" s="71">
        <f t="shared" si="109"/>
        <v>0</v>
      </c>
      <c r="I499" s="71">
        <f t="shared" si="109"/>
        <v>0</v>
      </c>
      <c r="J499" s="72">
        <f t="shared" si="110"/>
        <v>0</v>
      </c>
      <c r="K499" s="1"/>
    </row>
    <row r="500" spans="1:11" x14ac:dyDescent="0.25">
      <c r="A500" s="68" t="s">
        <v>1773</v>
      </c>
      <c r="B500" s="84" t="s">
        <v>617</v>
      </c>
      <c r="C500" s="70"/>
      <c r="D500" s="131"/>
      <c r="E500" s="86"/>
      <c r="F500" s="86"/>
      <c r="G500" s="72"/>
      <c r="H500" s="86"/>
      <c r="I500" s="86"/>
      <c r="J500" s="72"/>
      <c r="K500" s="9"/>
    </row>
    <row r="501" spans="1:11" ht="25.5" x14ac:dyDescent="0.25">
      <c r="A501" s="68" t="s">
        <v>1774</v>
      </c>
      <c r="B501" s="69" t="s">
        <v>618</v>
      </c>
      <c r="C501" s="70">
        <v>316</v>
      </c>
      <c r="D501" s="131" t="s">
        <v>351</v>
      </c>
      <c r="E501" s="211"/>
      <c r="F501" s="211"/>
      <c r="G501" s="72">
        <f>ROUND((F501+E501)*$C501,2)</f>
        <v>0</v>
      </c>
      <c r="H501" s="71">
        <f>+E501*(1+$J$4)</f>
        <v>0</v>
      </c>
      <c r="I501" s="71">
        <f>+F501*(1+$J$4)</f>
        <v>0</v>
      </c>
      <c r="J501" s="72">
        <f>ROUND((I501+H501)*$C501,2)</f>
        <v>0</v>
      </c>
    </row>
    <row r="502" spans="1:11" x14ac:dyDescent="0.25">
      <c r="A502" s="140" t="s">
        <v>1775</v>
      </c>
      <c r="B502" s="84" t="s">
        <v>620</v>
      </c>
      <c r="C502" s="70"/>
      <c r="D502" s="131"/>
      <c r="E502" s="86"/>
      <c r="F502" s="86"/>
      <c r="G502" s="72"/>
      <c r="H502" s="86"/>
      <c r="I502" s="86"/>
      <c r="J502" s="72"/>
      <c r="K502" s="9"/>
    </row>
    <row r="503" spans="1:11" ht="25.5" x14ac:dyDescent="0.25">
      <c r="A503" s="141" t="s">
        <v>1776</v>
      </c>
      <c r="B503" s="69" t="s">
        <v>621</v>
      </c>
      <c r="C503" s="70">
        <v>412</v>
      </c>
      <c r="D503" s="131" t="s">
        <v>351</v>
      </c>
      <c r="E503" s="211"/>
      <c r="F503" s="211"/>
      <c r="G503" s="72">
        <f t="shared" ref="G503:G528" si="111">ROUND((F503+E503)*$C503,2)</f>
        <v>0</v>
      </c>
      <c r="H503" s="71">
        <f t="shared" ref="H503:I528" si="112">+E503*(1+$J$4)</f>
        <v>0</v>
      </c>
      <c r="I503" s="71">
        <f t="shared" si="112"/>
        <v>0</v>
      </c>
      <c r="J503" s="72">
        <f t="shared" ref="J503:J528" si="113">ROUND((I503+H503)*$C503,2)</f>
        <v>0</v>
      </c>
    </row>
    <row r="504" spans="1:11" ht="25.5" x14ac:dyDescent="0.25">
      <c r="A504" s="141" t="s">
        <v>1777</v>
      </c>
      <c r="B504" s="69" t="s">
        <v>622</v>
      </c>
      <c r="C504" s="70">
        <v>16</v>
      </c>
      <c r="D504" s="131" t="s">
        <v>351</v>
      </c>
      <c r="E504" s="211"/>
      <c r="F504" s="211"/>
      <c r="G504" s="72">
        <f t="shared" si="111"/>
        <v>0</v>
      </c>
      <c r="H504" s="71">
        <f t="shared" si="112"/>
        <v>0</v>
      </c>
      <c r="I504" s="71">
        <f t="shared" si="112"/>
        <v>0</v>
      </c>
      <c r="J504" s="72">
        <f t="shared" si="113"/>
        <v>0</v>
      </c>
    </row>
    <row r="505" spans="1:11" ht="25.5" x14ac:dyDescent="0.25">
      <c r="A505" s="141" t="s">
        <v>1778</v>
      </c>
      <c r="B505" s="69" t="s">
        <v>623</v>
      </c>
      <c r="C505" s="70">
        <v>36</v>
      </c>
      <c r="D505" s="131" t="s">
        <v>351</v>
      </c>
      <c r="E505" s="211"/>
      <c r="F505" s="211"/>
      <c r="G505" s="72">
        <f t="shared" si="111"/>
        <v>0</v>
      </c>
      <c r="H505" s="71">
        <f t="shared" si="112"/>
        <v>0</v>
      </c>
      <c r="I505" s="71">
        <f t="shared" si="112"/>
        <v>0</v>
      </c>
      <c r="J505" s="72">
        <f t="shared" si="113"/>
        <v>0</v>
      </c>
    </row>
    <row r="506" spans="1:11" ht="63.75" x14ac:dyDescent="0.25">
      <c r="A506" s="68" t="s">
        <v>1779</v>
      </c>
      <c r="B506" s="98" t="s">
        <v>625</v>
      </c>
      <c r="C506" s="70">
        <v>45</v>
      </c>
      <c r="D506" s="70" t="s">
        <v>25</v>
      </c>
      <c r="E506" s="211"/>
      <c r="F506" s="211"/>
      <c r="G506" s="72">
        <f t="shared" si="111"/>
        <v>0</v>
      </c>
      <c r="H506" s="71">
        <f t="shared" si="112"/>
        <v>0</v>
      </c>
      <c r="I506" s="71">
        <f t="shared" si="112"/>
        <v>0</v>
      </c>
      <c r="J506" s="72">
        <f t="shared" si="113"/>
        <v>0</v>
      </c>
    </row>
    <row r="507" spans="1:11" ht="63.75" x14ac:dyDescent="0.25">
      <c r="A507" s="68" t="s">
        <v>1780</v>
      </c>
      <c r="B507" s="98" t="s">
        <v>627</v>
      </c>
      <c r="C507" s="70">
        <v>10</v>
      </c>
      <c r="D507" s="70" t="s">
        <v>25</v>
      </c>
      <c r="E507" s="211"/>
      <c r="F507" s="211"/>
      <c r="G507" s="72">
        <f t="shared" si="111"/>
        <v>0</v>
      </c>
      <c r="H507" s="71">
        <f t="shared" si="112"/>
        <v>0</v>
      </c>
      <c r="I507" s="71">
        <f t="shared" si="112"/>
        <v>0</v>
      </c>
      <c r="J507" s="72">
        <f t="shared" si="113"/>
        <v>0</v>
      </c>
    </row>
    <row r="508" spans="1:11" ht="51" x14ac:dyDescent="0.25">
      <c r="A508" s="68" t="s">
        <v>1781</v>
      </c>
      <c r="B508" s="98" t="s">
        <v>629</v>
      </c>
      <c r="C508" s="70">
        <v>21</v>
      </c>
      <c r="D508" s="70" t="s">
        <v>25</v>
      </c>
      <c r="E508" s="211"/>
      <c r="F508" s="211"/>
      <c r="G508" s="72">
        <f t="shared" si="111"/>
        <v>0</v>
      </c>
      <c r="H508" s="71">
        <f t="shared" si="112"/>
        <v>0</v>
      </c>
      <c r="I508" s="71">
        <f t="shared" si="112"/>
        <v>0</v>
      </c>
      <c r="J508" s="72">
        <f t="shared" si="113"/>
        <v>0</v>
      </c>
    </row>
    <row r="509" spans="1:11" ht="63.75" x14ac:dyDescent="0.25">
      <c r="A509" s="68" t="s">
        <v>1782</v>
      </c>
      <c r="B509" s="98" t="s">
        <v>631</v>
      </c>
      <c r="C509" s="70">
        <v>45</v>
      </c>
      <c r="D509" s="70" t="s">
        <v>25</v>
      </c>
      <c r="E509" s="211"/>
      <c r="F509" s="211"/>
      <c r="G509" s="72">
        <f t="shared" si="111"/>
        <v>0</v>
      </c>
      <c r="H509" s="71">
        <f t="shared" si="112"/>
        <v>0</v>
      </c>
      <c r="I509" s="71">
        <f t="shared" si="112"/>
        <v>0</v>
      </c>
      <c r="J509" s="72">
        <f t="shared" si="113"/>
        <v>0</v>
      </c>
    </row>
    <row r="510" spans="1:11" ht="76.5" x14ac:dyDescent="0.25">
      <c r="A510" s="68" t="s">
        <v>1783</v>
      </c>
      <c r="B510" s="98" t="s">
        <v>633</v>
      </c>
      <c r="C510" s="70">
        <v>12</v>
      </c>
      <c r="D510" s="70" t="s">
        <v>25</v>
      </c>
      <c r="E510" s="211"/>
      <c r="F510" s="211"/>
      <c r="G510" s="72">
        <f t="shared" si="111"/>
        <v>0</v>
      </c>
      <c r="H510" s="71">
        <f t="shared" si="112"/>
        <v>0</v>
      </c>
      <c r="I510" s="71">
        <f t="shared" si="112"/>
        <v>0</v>
      </c>
      <c r="J510" s="72">
        <f t="shared" si="113"/>
        <v>0</v>
      </c>
    </row>
    <row r="511" spans="1:11" ht="51" x14ac:dyDescent="0.25">
      <c r="A511" s="68" t="s">
        <v>1784</v>
      </c>
      <c r="B511" s="98" t="s">
        <v>635</v>
      </c>
      <c r="C511" s="70">
        <v>8</v>
      </c>
      <c r="D511" s="70" t="s">
        <v>25</v>
      </c>
      <c r="E511" s="211"/>
      <c r="F511" s="211"/>
      <c r="G511" s="72">
        <f t="shared" si="111"/>
        <v>0</v>
      </c>
      <c r="H511" s="71">
        <f t="shared" si="112"/>
        <v>0</v>
      </c>
      <c r="I511" s="71">
        <f t="shared" si="112"/>
        <v>0</v>
      </c>
      <c r="J511" s="72">
        <f t="shared" si="113"/>
        <v>0</v>
      </c>
    </row>
    <row r="512" spans="1:11" ht="51" x14ac:dyDescent="0.25">
      <c r="A512" s="68" t="s">
        <v>1785</v>
      </c>
      <c r="B512" s="98" t="s">
        <v>637</v>
      </c>
      <c r="C512" s="70">
        <v>9</v>
      </c>
      <c r="D512" s="70" t="s">
        <v>25</v>
      </c>
      <c r="E512" s="211"/>
      <c r="F512" s="211"/>
      <c r="G512" s="72">
        <f t="shared" si="111"/>
        <v>0</v>
      </c>
      <c r="H512" s="71">
        <f t="shared" si="112"/>
        <v>0</v>
      </c>
      <c r="I512" s="71">
        <f t="shared" si="112"/>
        <v>0</v>
      </c>
      <c r="J512" s="72">
        <f t="shared" si="113"/>
        <v>0</v>
      </c>
    </row>
    <row r="513" spans="1:11" ht="76.5" x14ac:dyDescent="0.25">
      <c r="A513" s="68" t="s">
        <v>1786</v>
      </c>
      <c r="B513" s="98" t="s">
        <v>639</v>
      </c>
      <c r="C513" s="70">
        <v>15</v>
      </c>
      <c r="D513" s="70" t="s">
        <v>25</v>
      </c>
      <c r="E513" s="211"/>
      <c r="F513" s="211"/>
      <c r="G513" s="72">
        <f t="shared" si="111"/>
        <v>0</v>
      </c>
      <c r="H513" s="71">
        <f t="shared" si="112"/>
        <v>0</v>
      </c>
      <c r="I513" s="71">
        <f t="shared" si="112"/>
        <v>0</v>
      </c>
      <c r="J513" s="72">
        <f t="shared" si="113"/>
        <v>0</v>
      </c>
    </row>
    <row r="514" spans="1:11" ht="76.5" x14ac:dyDescent="0.25">
      <c r="A514" s="68" t="s">
        <v>1787</v>
      </c>
      <c r="B514" s="98" t="s">
        <v>641</v>
      </c>
      <c r="C514" s="70">
        <v>2</v>
      </c>
      <c r="D514" s="70" t="s">
        <v>25</v>
      </c>
      <c r="E514" s="211"/>
      <c r="F514" s="211"/>
      <c r="G514" s="72">
        <f t="shared" si="111"/>
        <v>0</v>
      </c>
      <c r="H514" s="71">
        <f t="shared" si="112"/>
        <v>0</v>
      </c>
      <c r="I514" s="71">
        <f t="shared" si="112"/>
        <v>0</v>
      </c>
      <c r="J514" s="72">
        <f t="shared" si="113"/>
        <v>0</v>
      </c>
    </row>
    <row r="515" spans="1:11" ht="63.75" x14ac:dyDescent="0.25">
      <c r="A515" s="68" t="s">
        <v>1788</v>
      </c>
      <c r="B515" s="98" t="s">
        <v>642</v>
      </c>
      <c r="C515" s="70">
        <v>337</v>
      </c>
      <c r="D515" s="70" t="s">
        <v>25</v>
      </c>
      <c r="E515" s="211"/>
      <c r="F515" s="211"/>
      <c r="G515" s="72">
        <f t="shared" si="111"/>
        <v>0</v>
      </c>
      <c r="H515" s="71">
        <f t="shared" si="112"/>
        <v>0</v>
      </c>
      <c r="I515" s="71">
        <f t="shared" si="112"/>
        <v>0</v>
      </c>
      <c r="J515" s="72">
        <f t="shared" si="113"/>
        <v>0</v>
      </c>
    </row>
    <row r="516" spans="1:11" ht="63.75" x14ac:dyDescent="0.25">
      <c r="A516" s="68" t="s">
        <v>1789</v>
      </c>
      <c r="B516" s="98" t="s">
        <v>643</v>
      </c>
      <c r="C516" s="70">
        <v>14</v>
      </c>
      <c r="D516" s="70" t="s">
        <v>25</v>
      </c>
      <c r="E516" s="211"/>
      <c r="F516" s="211"/>
      <c r="G516" s="72">
        <f t="shared" si="111"/>
        <v>0</v>
      </c>
      <c r="H516" s="71">
        <f t="shared" si="112"/>
        <v>0</v>
      </c>
      <c r="I516" s="71">
        <f t="shared" si="112"/>
        <v>0</v>
      </c>
      <c r="J516" s="72">
        <f t="shared" si="113"/>
        <v>0</v>
      </c>
    </row>
    <row r="517" spans="1:11" ht="89.25" x14ac:dyDescent="0.25">
      <c r="A517" s="68" t="s">
        <v>1790</v>
      </c>
      <c r="B517" s="98" t="s">
        <v>644</v>
      </c>
      <c r="C517" s="70">
        <v>152</v>
      </c>
      <c r="D517" s="70" t="s">
        <v>25</v>
      </c>
      <c r="E517" s="211"/>
      <c r="F517" s="211"/>
      <c r="G517" s="72">
        <f t="shared" si="111"/>
        <v>0</v>
      </c>
      <c r="H517" s="71">
        <f t="shared" si="112"/>
        <v>0</v>
      </c>
      <c r="I517" s="71">
        <f t="shared" si="112"/>
        <v>0</v>
      </c>
      <c r="J517" s="72">
        <f t="shared" si="113"/>
        <v>0</v>
      </c>
    </row>
    <row r="518" spans="1:11" ht="63.75" x14ac:dyDescent="0.25">
      <c r="A518" s="68" t="s">
        <v>1791</v>
      </c>
      <c r="B518" s="98" t="s">
        <v>645</v>
      </c>
      <c r="C518" s="70">
        <v>104</v>
      </c>
      <c r="D518" s="70" t="s">
        <v>25</v>
      </c>
      <c r="E518" s="211"/>
      <c r="F518" s="211"/>
      <c r="G518" s="72">
        <f t="shared" si="111"/>
        <v>0</v>
      </c>
      <c r="H518" s="71">
        <f t="shared" si="112"/>
        <v>0</v>
      </c>
      <c r="I518" s="71">
        <f t="shared" si="112"/>
        <v>0</v>
      </c>
      <c r="J518" s="72">
        <f t="shared" si="113"/>
        <v>0</v>
      </c>
    </row>
    <row r="519" spans="1:11" ht="102" x14ac:dyDescent="0.25">
      <c r="A519" s="68" t="s">
        <v>1792</v>
      </c>
      <c r="B519" s="98" t="s">
        <v>646</v>
      </c>
      <c r="C519" s="70">
        <v>9</v>
      </c>
      <c r="D519" s="70" t="s">
        <v>25</v>
      </c>
      <c r="E519" s="211"/>
      <c r="F519" s="211"/>
      <c r="G519" s="72">
        <f t="shared" si="111"/>
        <v>0</v>
      </c>
      <c r="H519" s="71">
        <f t="shared" si="112"/>
        <v>0</v>
      </c>
      <c r="I519" s="71">
        <f t="shared" si="112"/>
        <v>0</v>
      </c>
      <c r="J519" s="72">
        <f t="shared" si="113"/>
        <v>0</v>
      </c>
    </row>
    <row r="520" spans="1:11" ht="89.25" x14ac:dyDescent="0.25">
      <c r="A520" s="68" t="s">
        <v>1793</v>
      </c>
      <c r="B520" s="98" t="s">
        <v>647</v>
      </c>
      <c r="C520" s="70">
        <v>44</v>
      </c>
      <c r="D520" s="70" t="s">
        <v>25</v>
      </c>
      <c r="E520" s="211"/>
      <c r="F520" s="211"/>
      <c r="G520" s="72">
        <f t="shared" si="111"/>
        <v>0</v>
      </c>
      <c r="H520" s="71">
        <f t="shared" si="112"/>
        <v>0</v>
      </c>
      <c r="I520" s="71">
        <f t="shared" si="112"/>
        <v>0</v>
      </c>
      <c r="J520" s="72">
        <f t="shared" si="113"/>
        <v>0</v>
      </c>
    </row>
    <row r="521" spans="1:11" ht="76.5" x14ac:dyDescent="0.25">
      <c r="A521" s="68" t="s">
        <v>1794</v>
      </c>
      <c r="B521" s="98" t="s">
        <v>648</v>
      </c>
      <c r="C521" s="70">
        <v>39</v>
      </c>
      <c r="D521" s="70" t="s">
        <v>25</v>
      </c>
      <c r="E521" s="211"/>
      <c r="F521" s="211"/>
      <c r="G521" s="72">
        <f t="shared" si="111"/>
        <v>0</v>
      </c>
      <c r="H521" s="71">
        <f t="shared" si="112"/>
        <v>0</v>
      </c>
      <c r="I521" s="71">
        <f t="shared" si="112"/>
        <v>0</v>
      </c>
      <c r="J521" s="72">
        <f t="shared" si="113"/>
        <v>0</v>
      </c>
    </row>
    <row r="522" spans="1:11" ht="63.75" x14ac:dyDescent="0.25">
      <c r="A522" s="68" t="s">
        <v>1795</v>
      </c>
      <c r="B522" s="98" t="s">
        <v>649</v>
      </c>
      <c r="C522" s="70">
        <v>6</v>
      </c>
      <c r="D522" s="70" t="s">
        <v>25</v>
      </c>
      <c r="E522" s="211"/>
      <c r="F522" s="211"/>
      <c r="G522" s="72">
        <f t="shared" si="111"/>
        <v>0</v>
      </c>
      <c r="H522" s="71">
        <f t="shared" si="112"/>
        <v>0</v>
      </c>
      <c r="I522" s="71">
        <f t="shared" si="112"/>
        <v>0</v>
      </c>
      <c r="J522" s="72">
        <f t="shared" si="113"/>
        <v>0</v>
      </c>
    </row>
    <row r="523" spans="1:11" ht="102" x14ac:dyDescent="0.25">
      <c r="A523" s="68" t="s">
        <v>1796</v>
      </c>
      <c r="B523" s="98" t="s">
        <v>650</v>
      </c>
      <c r="C523" s="70">
        <v>63</v>
      </c>
      <c r="D523" s="70" t="s">
        <v>25</v>
      </c>
      <c r="E523" s="211"/>
      <c r="F523" s="211"/>
      <c r="G523" s="72">
        <f t="shared" si="111"/>
        <v>0</v>
      </c>
      <c r="H523" s="71">
        <f t="shared" si="112"/>
        <v>0</v>
      </c>
      <c r="I523" s="71">
        <f t="shared" si="112"/>
        <v>0</v>
      </c>
      <c r="J523" s="72">
        <f t="shared" si="113"/>
        <v>0</v>
      </c>
    </row>
    <row r="524" spans="1:11" ht="63.75" x14ac:dyDescent="0.25">
      <c r="A524" s="68" t="s">
        <v>1797</v>
      </c>
      <c r="B524" s="98" t="s">
        <v>651</v>
      </c>
      <c r="C524" s="70">
        <v>33</v>
      </c>
      <c r="D524" s="70" t="s">
        <v>25</v>
      </c>
      <c r="E524" s="211"/>
      <c r="F524" s="211"/>
      <c r="G524" s="72">
        <f t="shared" si="111"/>
        <v>0</v>
      </c>
      <c r="H524" s="71">
        <f t="shared" si="112"/>
        <v>0</v>
      </c>
      <c r="I524" s="71">
        <f t="shared" si="112"/>
        <v>0</v>
      </c>
      <c r="J524" s="72">
        <f t="shared" si="113"/>
        <v>0</v>
      </c>
    </row>
    <row r="525" spans="1:11" ht="63.75" x14ac:dyDescent="0.25">
      <c r="A525" s="68" t="s">
        <v>1798</v>
      </c>
      <c r="B525" s="98" t="s">
        <v>652</v>
      </c>
      <c r="C525" s="70">
        <v>45</v>
      </c>
      <c r="D525" s="70" t="s">
        <v>25</v>
      </c>
      <c r="E525" s="211"/>
      <c r="F525" s="211"/>
      <c r="G525" s="72">
        <f t="shared" si="111"/>
        <v>0</v>
      </c>
      <c r="H525" s="71">
        <f t="shared" si="112"/>
        <v>0</v>
      </c>
      <c r="I525" s="71">
        <f t="shared" si="112"/>
        <v>0</v>
      </c>
      <c r="J525" s="72">
        <f t="shared" si="113"/>
        <v>0</v>
      </c>
    </row>
    <row r="526" spans="1:11" ht="51" x14ac:dyDescent="0.25">
      <c r="A526" s="68" t="s">
        <v>1799</v>
      </c>
      <c r="B526" s="98" t="s">
        <v>653</v>
      </c>
      <c r="C526" s="70">
        <v>14</v>
      </c>
      <c r="D526" s="70" t="s">
        <v>25</v>
      </c>
      <c r="E526" s="211"/>
      <c r="F526" s="211"/>
      <c r="G526" s="72">
        <f t="shared" si="111"/>
        <v>0</v>
      </c>
      <c r="H526" s="71">
        <f t="shared" si="112"/>
        <v>0</v>
      </c>
      <c r="I526" s="71">
        <f t="shared" si="112"/>
        <v>0</v>
      </c>
      <c r="J526" s="72">
        <f t="shared" si="113"/>
        <v>0</v>
      </c>
    </row>
    <row r="527" spans="1:11" s="5" customFormat="1" ht="51" x14ac:dyDescent="0.25">
      <c r="A527" s="68" t="s">
        <v>1800</v>
      </c>
      <c r="B527" s="98" t="s">
        <v>654</v>
      </c>
      <c r="C527" s="70">
        <v>40</v>
      </c>
      <c r="D527" s="70" t="s">
        <v>25</v>
      </c>
      <c r="E527" s="211"/>
      <c r="F527" s="211"/>
      <c r="G527" s="72">
        <f t="shared" si="111"/>
        <v>0</v>
      </c>
      <c r="H527" s="71">
        <f t="shared" si="112"/>
        <v>0</v>
      </c>
      <c r="I527" s="71">
        <f t="shared" si="112"/>
        <v>0</v>
      </c>
      <c r="J527" s="72">
        <f t="shared" si="113"/>
        <v>0</v>
      </c>
      <c r="K527" s="1"/>
    </row>
    <row r="528" spans="1:11" s="8" customFormat="1" ht="51" x14ac:dyDescent="0.25">
      <c r="A528" s="68" t="s">
        <v>1801</v>
      </c>
      <c r="B528" s="98" t="s">
        <v>655</v>
      </c>
      <c r="C528" s="70">
        <v>3</v>
      </c>
      <c r="D528" s="70" t="s">
        <v>25</v>
      </c>
      <c r="E528" s="211"/>
      <c r="F528" s="211"/>
      <c r="G528" s="72">
        <f t="shared" si="111"/>
        <v>0</v>
      </c>
      <c r="H528" s="71">
        <f t="shared" si="112"/>
        <v>0</v>
      </c>
      <c r="I528" s="71">
        <f t="shared" si="112"/>
        <v>0</v>
      </c>
      <c r="J528" s="72">
        <f t="shared" si="113"/>
        <v>0</v>
      </c>
      <c r="K528" s="1"/>
    </row>
    <row r="529" spans="1:11" s="5" customFormat="1" x14ac:dyDescent="0.25">
      <c r="A529" s="68" t="s">
        <v>54</v>
      </c>
      <c r="B529" s="126" t="s">
        <v>656</v>
      </c>
      <c r="C529" s="103"/>
      <c r="D529" s="124"/>
      <c r="E529" s="108"/>
      <c r="F529" s="108"/>
      <c r="G529" s="125">
        <f>SUBTOTAL(9,G471:G528)</f>
        <v>0</v>
      </c>
      <c r="H529" s="108"/>
      <c r="I529" s="108"/>
      <c r="J529" s="125">
        <f>SUBTOTAL(9,J471:J528)</f>
        <v>0</v>
      </c>
    </row>
    <row r="530" spans="1:11" x14ac:dyDescent="0.25">
      <c r="A530" s="68" t="s">
        <v>175</v>
      </c>
      <c r="B530" s="123" t="s">
        <v>657</v>
      </c>
      <c r="C530" s="103"/>
      <c r="D530" s="124"/>
      <c r="E530" s="108"/>
      <c r="F530" s="108"/>
      <c r="G530" s="125"/>
      <c r="H530" s="108"/>
      <c r="I530" s="108"/>
      <c r="J530" s="125"/>
      <c r="K530" s="5"/>
    </row>
    <row r="531" spans="1:11" x14ac:dyDescent="0.25">
      <c r="A531" s="141" t="s">
        <v>1802</v>
      </c>
      <c r="B531" s="123" t="s">
        <v>658</v>
      </c>
      <c r="C531" s="103"/>
      <c r="D531" s="136"/>
      <c r="E531" s="132"/>
      <c r="F531" s="132"/>
      <c r="G531" s="76"/>
      <c r="H531" s="132"/>
      <c r="I531" s="132"/>
      <c r="J531" s="76"/>
      <c r="K531" s="8"/>
    </row>
    <row r="532" spans="1:11" x14ac:dyDescent="0.25">
      <c r="A532" s="141" t="s">
        <v>1803</v>
      </c>
      <c r="B532" s="69" t="s">
        <v>659</v>
      </c>
      <c r="C532" s="70">
        <v>1</v>
      </c>
      <c r="D532" s="131" t="s">
        <v>351</v>
      </c>
      <c r="E532" s="211"/>
      <c r="F532" s="211"/>
      <c r="G532" s="72">
        <f t="shared" ref="G532:G538" si="114">ROUND((F532+E532)*$C532,2)</f>
        <v>0</v>
      </c>
      <c r="H532" s="71">
        <f t="shared" ref="H532:I538" si="115">+E532*(1+$J$4)</f>
        <v>0</v>
      </c>
      <c r="I532" s="71">
        <f t="shared" si="115"/>
        <v>0</v>
      </c>
      <c r="J532" s="72">
        <f t="shared" ref="J532:J538" si="116">ROUND((I532+H532)*$C532,2)</f>
        <v>0</v>
      </c>
    </row>
    <row r="533" spans="1:11" x14ac:dyDescent="0.25">
      <c r="A533" s="141" t="s">
        <v>1804</v>
      </c>
      <c r="B533" s="69" t="s">
        <v>660</v>
      </c>
      <c r="C533" s="70">
        <v>10</v>
      </c>
      <c r="D533" s="131" t="s">
        <v>351</v>
      </c>
      <c r="E533" s="211"/>
      <c r="F533" s="211"/>
      <c r="G533" s="72">
        <f t="shared" si="114"/>
        <v>0</v>
      </c>
      <c r="H533" s="71">
        <f t="shared" si="115"/>
        <v>0</v>
      </c>
      <c r="I533" s="71">
        <f t="shared" si="115"/>
        <v>0</v>
      </c>
      <c r="J533" s="72">
        <f t="shared" si="116"/>
        <v>0</v>
      </c>
    </row>
    <row r="534" spans="1:11" x14ac:dyDescent="0.25">
      <c r="A534" s="141" t="s">
        <v>1805</v>
      </c>
      <c r="B534" s="69" t="s">
        <v>661</v>
      </c>
      <c r="C534" s="70">
        <v>6</v>
      </c>
      <c r="D534" s="131" t="s">
        <v>351</v>
      </c>
      <c r="E534" s="211"/>
      <c r="F534" s="211"/>
      <c r="G534" s="72">
        <f t="shared" si="114"/>
        <v>0</v>
      </c>
      <c r="H534" s="71">
        <f t="shared" si="115"/>
        <v>0</v>
      </c>
      <c r="I534" s="71">
        <f t="shared" si="115"/>
        <v>0</v>
      </c>
      <c r="J534" s="72">
        <f t="shared" si="116"/>
        <v>0</v>
      </c>
    </row>
    <row r="535" spans="1:11" x14ac:dyDescent="0.25">
      <c r="A535" s="141" t="s">
        <v>1806</v>
      </c>
      <c r="B535" s="69" t="s">
        <v>662</v>
      </c>
      <c r="C535" s="70">
        <v>815.9</v>
      </c>
      <c r="D535" s="131" t="s">
        <v>267</v>
      </c>
      <c r="E535" s="211"/>
      <c r="F535" s="211"/>
      <c r="G535" s="72">
        <f t="shared" si="114"/>
        <v>0</v>
      </c>
      <c r="H535" s="71">
        <f t="shared" si="115"/>
        <v>0</v>
      </c>
      <c r="I535" s="71">
        <f t="shared" si="115"/>
        <v>0</v>
      </c>
      <c r="J535" s="72">
        <f t="shared" si="116"/>
        <v>0</v>
      </c>
    </row>
    <row r="536" spans="1:11" s="9" customFormat="1" ht="25.5" x14ac:dyDescent="0.25">
      <c r="A536" s="141" t="s">
        <v>1807</v>
      </c>
      <c r="B536" s="69" t="s">
        <v>663</v>
      </c>
      <c r="C536" s="70">
        <v>11</v>
      </c>
      <c r="D536" s="131" t="s">
        <v>351</v>
      </c>
      <c r="E536" s="211"/>
      <c r="F536" s="211"/>
      <c r="G536" s="72">
        <f t="shared" si="114"/>
        <v>0</v>
      </c>
      <c r="H536" s="71">
        <f t="shared" si="115"/>
        <v>0</v>
      </c>
      <c r="I536" s="71">
        <f t="shared" si="115"/>
        <v>0</v>
      </c>
      <c r="J536" s="72">
        <f t="shared" si="116"/>
        <v>0</v>
      </c>
      <c r="K536" s="1"/>
    </row>
    <row r="537" spans="1:11" ht="25.5" x14ac:dyDescent="0.25">
      <c r="A537" s="141" t="s">
        <v>1808</v>
      </c>
      <c r="B537" s="69" t="s">
        <v>664</v>
      </c>
      <c r="C537" s="70">
        <v>6</v>
      </c>
      <c r="D537" s="131" t="s">
        <v>351</v>
      </c>
      <c r="E537" s="211"/>
      <c r="F537" s="211"/>
      <c r="G537" s="72">
        <f t="shared" si="114"/>
        <v>0</v>
      </c>
      <c r="H537" s="71">
        <f t="shared" si="115"/>
        <v>0</v>
      </c>
      <c r="I537" s="71">
        <f t="shared" si="115"/>
        <v>0</v>
      </c>
      <c r="J537" s="72">
        <f t="shared" si="116"/>
        <v>0</v>
      </c>
    </row>
    <row r="538" spans="1:11" x14ac:dyDescent="0.25">
      <c r="A538" s="141" t="s">
        <v>1809</v>
      </c>
      <c r="B538" s="69" t="s">
        <v>665</v>
      </c>
      <c r="C538" s="70">
        <v>1</v>
      </c>
      <c r="D538" s="131" t="s">
        <v>196</v>
      </c>
      <c r="E538" s="211"/>
      <c r="F538" s="211"/>
      <c r="G538" s="72">
        <f t="shared" si="114"/>
        <v>0</v>
      </c>
      <c r="H538" s="71">
        <f t="shared" si="115"/>
        <v>0</v>
      </c>
      <c r="I538" s="71">
        <f t="shared" si="115"/>
        <v>0</v>
      </c>
      <c r="J538" s="72">
        <f t="shared" si="116"/>
        <v>0</v>
      </c>
    </row>
    <row r="539" spans="1:11" x14ac:dyDescent="0.25">
      <c r="A539" s="140" t="s">
        <v>1810</v>
      </c>
      <c r="B539" s="84" t="s">
        <v>666</v>
      </c>
      <c r="C539" s="70"/>
      <c r="D539" s="131"/>
      <c r="E539" s="86"/>
      <c r="F539" s="86"/>
      <c r="G539" s="72"/>
      <c r="H539" s="86"/>
      <c r="I539" s="86"/>
      <c r="J539" s="72"/>
      <c r="K539" s="9"/>
    </row>
    <row r="540" spans="1:11" x14ac:dyDescent="0.25">
      <c r="A540" s="141" t="s">
        <v>1811</v>
      </c>
      <c r="B540" s="69" t="s">
        <v>2413</v>
      </c>
      <c r="C540" s="70">
        <v>240</v>
      </c>
      <c r="D540" s="131" t="s">
        <v>267</v>
      </c>
      <c r="E540" s="211"/>
      <c r="F540" s="211"/>
      <c r="G540" s="72">
        <f t="shared" ref="G540:G545" si="117">ROUND((F540+E540)*$C540,2)</f>
        <v>0</v>
      </c>
      <c r="H540" s="71">
        <f t="shared" ref="H540:I545" si="118">+E540*(1+$J$4)</f>
        <v>0</v>
      </c>
      <c r="I540" s="71">
        <f t="shared" si="118"/>
        <v>0</v>
      </c>
      <c r="J540" s="72">
        <f t="shared" ref="J540:J545" si="119">ROUND((I540+H540)*$C540,2)</f>
        <v>0</v>
      </c>
    </row>
    <row r="541" spans="1:11" x14ac:dyDescent="0.25">
      <c r="A541" s="141" t="s">
        <v>1812</v>
      </c>
      <c r="B541" s="69" t="s">
        <v>2414</v>
      </c>
      <c r="C541" s="70">
        <v>2253.6999999999998</v>
      </c>
      <c r="D541" s="131" t="s">
        <v>267</v>
      </c>
      <c r="E541" s="211"/>
      <c r="F541" s="211"/>
      <c r="G541" s="72">
        <f t="shared" si="117"/>
        <v>0</v>
      </c>
      <c r="H541" s="71">
        <f t="shared" si="118"/>
        <v>0</v>
      </c>
      <c r="I541" s="71">
        <f t="shared" si="118"/>
        <v>0</v>
      </c>
      <c r="J541" s="72">
        <f t="shared" si="119"/>
        <v>0</v>
      </c>
    </row>
    <row r="542" spans="1:11" x14ac:dyDescent="0.25">
      <c r="A542" s="141" t="s">
        <v>1813</v>
      </c>
      <c r="B542" s="69" t="s">
        <v>2415</v>
      </c>
      <c r="C542" s="70">
        <v>183</v>
      </c>
      <c r="D542" s="131" t="s">
        <v>267</v>
      </c>
      <c r="E542" s="211"/>
      <c r="F542" s="211"/>
      <c r="G542" s="72">
        <f t="shared" si="117"/>
        <v>0</v>
      </c>
      <c r="H542" s="71">
        <f t="shared" si="118"/>
        <v>0</v>
      </c>
      <c r="I542" s="71">
        <f t="shared" si="118"/>
        <v>0</v>
      </c>
      <c r="J542" s="72">
        <f t="shared" si="119"/>
        <v>0</v>
      </c>
    </row>
    <row r="543" spans="1:11" s="9" customFormat="1" x14ac:dyDescent="0.25">
      <c r="A543" s="141" t="s">
        <v>1814</v>
      </c>
      <c r="B543" s="69" t="s">
        <v>2416</v>
      </c>
      <c r="C543" s="70">
        <v>241.3</v>
      </c>
      <c r="D543" s="131" t="s">
        <v>267</v>
      </c>
      <c r="E543" s="211"/>
      <c r="F543" s="211"/>
      <c r="G543" s="72">
        <f t="shared" si="117"/>
        <v>0</v>
      </c>
      <c r="H543" s="71">
        <f t="shared" si="118"/>
        <v>0</v>
      </c>
      <c r="I543" s="71">
        <f t="shared" si="118"/>
        <v>0</v>
      </c>
      <c r="J543" s="72">
        <f t="shared" si="119"/>
        <v>0</v>
      </c>
      <c r="K543" s="1"/>
    </row>
    <row r="544" spans="1:11" x14ac:dyDescent="0.25">
      <c r="A544" s="141" t="s">
        <v>1815</v>
      </c>
      <c r="B544" s="69" t="s">
        <v>667</v>
      </c>
      <c r="C544" s="70">
        <v>485</v>
      </c>
      <c r="D544" s="131" t="s">
        <v>351</v>
      </c>
      <c r="E544" s="211"/>
      <c r="F544" s="211"/>
      <c r="G544" s="72">
        <f t="shared" si="117"/>
        <v>0</v>
      </c>
      <c r="H544" s="71">
        <f t="shared" si="118"/>
        <v>0</v>
      </c>
      <c r="I544" s="71">
        <f t="shared" si="118"/>
        <v>0</v>
      </c>
      <c r="J544" s="72">
        <f t="shared" si="119"/>
        <v>0</v>
      </c>
    </row>
    <row r="545" spans="1:11" s="9" customFormat="1" x14ac:dyDescent="0.25">
      <c r="A545" s="141" t="s">
        <v>1816</v>
      </c>
      <c r="B545" s="69" t="s">
        <v>668</v>
      </c>
      <c r="C545" s="70">
        <v>769</v>
      </c>
      <c r="D545" s="131" t="s">
        <v>351</v>
      </c>
      <c r="E545" s="211"/>
      <c r="F545" s="211"/>
      <c r="G545" s="72">
        <f t="shared" si="117"/>
        <v>0</v>
      </c>
      <c r="H545" s="71">
        <f t="shared" si="118"/>
        <v>0</v>
      </c>
      <c r="I545" s="71">
        <f t="shared" si="118"/>
        <v>0</v>
      </c>
      <c r="J545" s="72">
        <f t="shared" si="119"/>
        <v>0</v>
      </c>
      <c r="K545" s="1"/>
    </row>
    <row r="546" spans="1:11" x14ac:dyDescent="0.25">
      <c r="A546" s="140" t="s">
        <v>1817</v>
      </c>
      <c r="B546" s="84" t="s">
        <v>669</v>
      </c>
      <c r="C546" s="148"/>
      <c r="D546" s="149"/>
      <c r="E546" s="86"/>
      <c r="F546" s="86"/>
      <c r="G546" s="150"/>
      <c r="H546" s="86"/>
      <c r="I546" s="86"/>
      <c r="J546" s="150"/>
      <c r="K546" s="9"/>
    </row>
    <row r="547" spans="1:11" x14ac:dyDescent="0.25">
      <c r="A547" s="141" t="s">
        <v>2412</v>
      </c>
      <c r="B547" s="69" t="s">
        <v>671</v>
      </c>
      <c r="C547" s="70">
        <v>1057.5999999999999</v>
      </c>
      <c r="D547" s="131" t="s">
        <v>267</v>
      </c>
      <c r="E547" s="211"/>
      <c r="F547" s="212"/>
      <c r="G547" s="72">
        <f>ROUND((F547+E547)*$C547,2)</f>
        <v>0</v>
      </c>
      <c r="H547" s="71">
        <f>+E547*(1+$J$4)</f>
        <v>0</v>
      </c>
      <c r="I547" s="86">
        <f>+F547*(1+$J$4)</f>
        <v>0</v>
      </c>
      <c r="J547" s="72">
        <f>ROUND((I547+H547)*$C547,2)</f>
        <v>0</v>
      </c>
    </row>
    <row r="548" spans="1:11" x14ac:dyDescent="0.25">
      <c r="A548" s="140" t="s">
        <v>1818</v>
      </c>
      <c r="B548" s="84" t="s">
        <v>672</v>
      </c>
      <c r="C548" s="148"/>
      <c r="D548" s="149"/>
      <c r="E548" s="86"/>
      <c r="F548" s="86"/>
      <c r="G548" s="150"/>
      <c r="H548" s="86"/>
      <c r="I548" s="86"/>
      <c r="J548" s="150"/>
      <c r="K548" s="9"/>
    </row>
    <row r="549" spans="1:11" x14ac:dyDescent="0.25">
      <c r="A549" s="141" t="s">
        <v>1819</v>
      </c>
      <c r="B549" s="69" t="s">
        <v>674</v>
      </c>
      <c r="C549" s="70">
        <v>112.6</v>
      </c>
      <c r="D549" s="131" t="s">
        <v>267</v>
      </c>
      <c r="E549" s="211"/>
      <c r="F549" s="212"/>
      <c r="G549" s="72">
        <f t="shared" ref="G549:G556" si="120">ROUND((F549+E549)*$C549,2)</f>
        <v>0</v>
      </c>
      <c r="H549" s="71">
        <f t="shared" ref="H549:I556" si="121">+E549*(1+$J$4)</f>
        <v>0</v>
      </c>
      <c r="I549" s="86">
        <f t="shared" si="121"/>
        <v>0</v>
      </c>
      <c r="J549" s="72">
        <f t="shared" ref="J549:J556" si="122">ROUND((I549+H549)*$C549,2)</f>
        <v>0</v>
      </c>
    </row>
    <row r="550" spans="1:11" x14ac:dyDescent="0.25">
      <c r="A550" s="141" t="s">
        <v>1820</v>
      </c>
      <c r="B550" s="69" t="s">
        <v>676</v>
      </c>
      <c r="C550" s="70">
        <v>6</v>
      </c>
      <c r="D550" s="131" t="s">
        <v>351</v>
      </c>
      <c r="E550" s="211"/>
      <c r="F550" s="211"/>
      <c r="G550" s="72">
        <f t="shared" si="120"/>
        <v>0</v>
      </c>
      <c r="H550" s="71">
        <f t="shared" si="121"/>
        <v>0</v>
      </c>
      <c r="I550" s="71">
        <f t="shared" si="121"/>
        <v>0</v>
      </c>
      <c r="J550" s="72">
        <f t="shared" si="122"/>
        <v>0</v>
      </c>
    </row>
    <row r="551" spans="1:11" x14ac:dyDescent="0.25">
      <c r="A551" s="141" t="s">
        <v>1821</v>
      </c>
      <c r="B551" s="69" t="s">
        <v>678</v>
      </c>
      <c r="C551" s="70">
        <v>1</v>
      </c>
      <c r="D551" s="131" t="s">
        <v>351</v>
      </c>
      <c r="E551" s="211"/>
      <c r="F551" s="211"/>
      <c r="G551" s="72">
        <f t="shared" si="120"/>
        <v>0</v>
      </c>
      <c r="H551" s="71">
        <f t="shared" si="121"/>
        <v>0</v>
      </c>
      <c r="I551" s="71">
        <f t="shared" si="121"/>
        <v>0</v>
      </c>
      <c r="J551" s="72">
        <f t="shared" si="122"/>
        <v>0</v>
      </c>
    </row>
    <row r="552" spans="1:11" x14ac:dyDescent="0.25">
      <c r="A552" s="141" t="s">
        <v>1822</v>
      </c>
      <c r="B552" s="69" t="s">
        <v>680</v>
      </c>
      <c r="C552" s="70">
        <v>62.3</v>
      </c>
      <c r="D552" s="131" t="s">
        <v>267</v>
      </c>
      <c r="E552" s="211"/>
      <c r="F552" s="212"/>
      <c r="G552" s="72">
        <f t="shared" si="120"/>
        <v>0</v>
      </c>
      <c r="H552" s="71">
        <f t="shared" si="121"/>
        <v>0</v>
      </c>
      <c r="I552" s="86">
        <f t="shared" si="121"/>
        <v>0</v>
      </c>
      <c r="J552" s="72">
        <f t="shared" si="122"/>
        <v>0</v>
      </c>
    </row>
    <row r="553" spans="1:11" x14ac:dyDescent="0.25">
      <c r="A553" s="141" t="s">
        <v>1823</v>
      </c>
      <c r="B553" s="69" t="s">
        <v>682</v>
      </c>
      <c r="C553" s="70">
        <v>2</v>
      </c>
      <c r="D553" s="131" t="s">
        <v>351</v>
      </c>
      <c r="E553" s="211"/>
      <c r="F553" s="211"/>
      <c r="G553" s="72">
        <f t="shared" si="120"/>
        <v>0</v>
      </c>
      <c r="H553" s="71">
        <f t="shared" si="121"/>
        <v>0</v>
      </c>
      <c r="I553" s="71">
        <f t="shared" si="121"/>
        <v>0</v>
      </c>
      <c r="J553" s="72">
        <f t="shared" si="122"/>
        <v>0</v>
      </c>
    </row>
    <row r="554" spans="1:11" s="9" customFormat="1" x14ac:dyDescent="0.25">
      <c r="A554" s="141" t="s">
        <v>1824</v>
      </c>
      <c r="B554" s="69" t="s">
        <v>683</v>
      </c>
      <c r="C554" s="70">
        <v>2</v>
      </c>
      <c r="D554" s="131" t="s">
        <v>351</v>
      </c>
      <c r="E554" s="211"/>
      <c r="F554" s="211"/>
      <c r="G554" s="72">
        <f t="shared" si="120"/>
        <v>0</v>
      </c>
      <c r="H554" s="71">
        <f t="shared" si="121"/>
        <v>0</v>
      </c>
      <c r="I554" s="71">
        <f t="shared" si="121"/>
        <v>0</v>
      </c>
      <c r="J554" s="72">
        <f t="shared" si="122"/>
        <v>0</v>
      </c>
      <c r="K554" s="1"/>
    </row>
    <row r="555" spans="1:11" x14ac:dyDescent="0.25">
      <c r="A555" s="141" t="s">
        <v>1825</v>
      </c>
      <c r="B555" s="69" t="s">
        <v>684</v>
      </c>
      <c r="C555" s="70">
        <v>1</v>
      </c>
      <c r="D555" s="131" t="s">
        <v>351</v>
      </c>
      <c r="E555" s="211"/>
      <c r="F555" s="211"/>
      <c r="G555" s="72">
        <f t="shared" si="120"/>
        <v>0</v>
      </c>
      <c r="H555" s="71">
        <f t="shared" si="121"/>
        <v>0</v>
      </c>
      <c r="I555" s="71">
        <f t="shared" si="121"/>
        <v>0</v>
      </c>
      <c r="J555" s="72">
        <f t="shared" si="122"/>
        <v>0</v>
      </c>
    </row>
    <row r="556" spans="1:11" x14ac:dyDescent="0.25">
      <c r="A556" s="141" t="s">
        <v>1826</v>
      </c>
      <c r="B556" s="69" t="s">
        <v>477</v>
      </c>
      <c r="C556" s="70">
        <v>65</v>
      </c>
      <c r="D556" s="131" t="s">
        <v>267</v>
      </c>
      <c r="E556" s="211"/>
      <c r="F556" s="212"/>
      <c r="G556" s="72">
        <f t="shared" si="120"/>
        <v>0</v>
      </c>
      <c r="H556" s="71">
        <f t="shared" si="121"/>
        <v>0</v>
      </c>
      <c r="I556" s="86">
        <f t="shared" si="121"/>
        <v>0</v>
      </c>
      <c r="J556" s="72">
        <f t="shared" si="122"/>
        <v>0</v>
      </c>
    </row>
    <row r="557" spans="1:11" s="9" customFormat="1" x14ac:dyDescent="0.25">
      <c r="A557" s="140" t="s">
        <v>1827</v>
      </c>
      <c r="B557" s="84" t="s">
        <v>685</v>
      </c>
      <c r="C557" s="148"/>
      <c r="D557" s="149"/>
      <c r="E557" s="86"/>
      <c r="F557" s="86"/>
      <c r="G557" s="150"/>
      <c r="H557" s="86"/>
      <c r="I557" s="86"/>
      <c r="J557" s="150"/>
    </row>
    <row r="558" spans="1:11" x14ac:dyDescent="0.25">
      <c r="A558" s="141" t="s">
        <v>1828</v>
      </c>
      <c r="B558" s="69" t="s">
        <v>687</v>
      </c>
      <c r="C558" s="70">
        <v>1153.3</v>
      </c>
      <c r="D558" s="131" t="s">
        <v>267</v>
      </c>
      <c r="E558" s="211"/>
      <c r="F558" s="211"/>
      <c r="G558" s="72">
        <f t="shared" ref="G558:G559" si="123">ROUND((F558+E558)*$C558,2)</f>
        <v>0</v>
      </c>
      <c r="H558" s="71">
        <f t="shared" ref="H558:I559" si="124">+E558*(1+$J$4)</f>
        <v>0</v>
      </c>
      <c r="I558" s="71">
        <f t="shared" si="124"/>
        <v>0</v>
      </c>
      <c r="J558" s="72">
        <f t="shared" ref="J558:J559" si="125">ROUND((I558+H558)*$C558,2)</f>
        <v>0</v>
      </c>
    </row>
    <row r="559" spans="1:11" x14ac:dyDescent="0.25">
      <c r="A559" s="141" t="s">
        <v>1829</v>
      </c>
      <c r="B559" s="69" t="s">
        <v>689</v>
      </c>
      <c r="C559" s="70">
        <v>80</v>
      </c>
      <c r="D559" s="131" t="s">
        <v>351</v>
      </c>
      <c r="E559" s="211"/>
      <c r="F559" s="211"/>
      <c r="G559" s="72">
        <f t="shared" si="123"/>
        <v>0</v>
      </c>
      <c r="H559" s="71">
        <f t="shared" si="124"/>
        <v>0</v>
      </c>
      <c r="I559" s="71">
        <f t="shared" si="124"/>
        <v>0</v>
      </c>
      <c r="J559" s="72">
        <f t="shared" si="125"/>
        <v>0</v>
      </c>
    </row>
    <row r="560" spans="1:11" x14ac:dyDescent="0.25">
      <c r="A560" s="140" t="s">
        <v>1830</v>
      </c>
      <c r="B560" s="84" t="s">
        <v>690</v>
      </c>
      <c r="C560" s="148"/>
      <c r="D560" s="149"/>
      <c r="E560" s="86"/>
      <c r="F560" s="86"/>
      <c r="G560" s="150"/>
      <c r="H560" s="86"/>
      <c r="I560" s="86"/>
      <c r="J560" s="150"/>
      <c r="K560" s="9"/>
    </row>
    <row r="561" spans="1:11" ht="25.5" x14ac:dyDescent="0.25">
      <c r="A561" s="141" t="s">
        <v>1831</v>
      </c>
      <c r="B561" s="69" t="s">
        <v>691</v>
      </c>
      <c r="C561" s="70">
        <v>35</v>
      </c>
      <c r="D561" s="131" t="s">
        <v>351</v>
      </c>
      <c r="E561" s="211"/>
      <c r="F561" s="212"/>
      <c r="G561" s="72">
        <f t="shared" ref="G561:G567" si="126">ROUND((F561+E561)*$C561,2)</f>
        <v>0</v>
      </c>
      <c r="H561" s="71">
        <f t="shared" ref="H561:I567" si="127">+E561*(1+$J$4)</f>
        <v>0</v>
      </c>
      <c r="I561" s="86">
        <f t="shared" si="127"/>
        <v>0</v>
      </c>
      <c r="J561" s="72">
        <f t="shared" ref="J561:J567" si="128">ROUND((I561+H561)*$C561,2)</f>
        <v>0</v>
      </c>
    </row>
    <row r="562" spans="1:11" x14ac:dyDescent="0.25">
      <c r="A562" s="141" t="s">
        <v>1832</v>
      </c>
      <c r="B562" s="69" t="s">
        <v>692</v>
      </c>
      <c r="C562" s="70">
        <v>35</v>
      </c>
      <c r="D562" s="131" t="s">
        <v>351</v>
      </c>
      <c r="E562" s="211"/>
      <c r="F562" s="211"/>
      <c r="G562" s="72">
        <f t="shared" si="126"/>
        <v>0</v>
      </c>
      <c r="H562" s="71">
        <f t="shared" si="127"/>
        <v>0</v>
      </c>
      <c r="I562" s="71">
        <f t="shared" si="127"/>
        <v>0</v>
      </c>
      <c r="J562" s="72">
        <f t="shared" si="128"/>
        <v>0</v>
      </c>
    </row>
    <row r="563" spans="1:11" x14ac:dyDescent="0.25">
      <c r="A563" s="141" t="s">
        <v>1833</v>
      </c>
      <c r="B563" s="69" t="s">
        <v>693</v>
      </c>
      <c r="C563" s="70">
        <v>300</v>
      </c>
      <c r="D563" s="131" t="s">
        <v>267</v>
      </c>
      <c r="E563" s="211"/>
      <c r="F563" s="212"/>
      <c r="G563" s="72">
        <f t="shared" si="126"/>
        <v>0</v>
      </c>
      <c r="H563" s="71">
        <f t="shared" si="127"/>
        <v>0</v>
      </c>
      <c r="I563" s="86">
        <f t="shared" si="127"/>
        <v>0</v>
      </c>
      <c r="J563" s="72">
        <f t="shared" si="128"/>
        <v>0</v>
      </c>
    </row>
    <row r="564" spans="1:11" x14ac:dyDescent="0.25">
      <c r="A564" s="141" t="s">
        <v>1834</v>
      </c>
      <c r="B564" s="69" t="s">
        <v>694</v>
      </c>
      <c r="C564" s="70">
        <v>212</v>
      </c>
      <c r="D564" s="131" t="s">
        <v>267</v>
      </c>
      <c r="E564" s="211"/>
      <c r="F564" s="211"/>
      <c r="G564" s="72">
        <f t="shared" si="126"/>
        <v>0</v>
      </c>
      <c r="H564" s="71">
        <f t="shared" si="127"/>
        <v>0</v>
      </c>
      <c r="I564" s="71">
        <f t="shared" si="127"/>
        <v>0</v>
      </c>
      <c r="J564" s="72">
        <f t="shared" si="128"/>
        <v>0</v>
      </c>
    </row>
    <row r="565" spans="1:11" ht="25.5" x14ac:dyDescent="0.25">
      <c r="A565" s="141" t="s">
        <v>1835</v>
      </c>
      <c r="B565" s="69" t="s">
        <v>695</v>
      </c>
      <c r="C565" s="70">
        <v>81</v>
      </c>
      <c r="D565" s="131" t="s">
        <v>351</v>
      </c>
      <c r="E565" s="211"/>
      <c r="F565" s="211"/>
      <c r="G565" s="72">
        <f t="shared" si="126"/>
        <v>0</v>
      </c>
      <c r="H565" s="71">
        <f t="shared" si="127"/>
        <v>0</v>
      </c>
      <c r="I565" s="71">
        <f t="shared" si="127"/>
        <v>0</v>
      </c>
      <c r="J565" s="72">
        <f t="shared" si="128"/>
        <v>0</v>
      </c>
    </row>
    <row r="566" spans="1:11" x14ac:dyDescent="0.25">
      <c r="A566" s="141" t="s">
        <v>1836</v>
      </c>
      <c r="B566" s="69" t="s">
        <v>696</v>
      </c>
      <c r="C566" s="70">
        <v>15</v>
      </c>
      <c r="D566" s="131" t="s">
        <v>351</v>
      </c>
      <c r="E566" s="211"/>
      <c r="F566" s="211"/>
      <c r="G566" s="72">
        <f t="shared" si="126"/>
        <v>0</v>
      </c>
      <c r="H566" s="71">
        <f t="shared" si="127"/>
        <v>0</v>
      </c>
      <c r="I566" s="71">
        <f t="shared" si="127"/>
        <v>0</v>
      </c>
      <c r="J566" s="72">
        <f t="shared" si="128"/>
        <v>0</v>
      </c>
    </row>
    <row r="567" spans="1:11" x14ac:dyDescent="0.25">
      <c r="A567" s="141" t="s">
        <v>1837</v>
      </c>
      <c r="B567" s="69" t="s">
        <v>697</v>
      </c>
      <c r="C567" s="70">
        <v>20</v>
      </c>
      <c r="D567" s="131" t="s">
        <v>351</v>
      </c>
      <c r="E567" s="211"/>
      <c r="F567" s="211"/>
      <c r="G567" s="72">
        <f t="shared" si="126"/>
        <v>0</v>
      </c>
      <c r="H567" s="71">
        <f t="shared" si="127"/>
        <v>0</v>
      </c>
      <c r="I567" s="71">
        <f t="shared" si="127"/>
        <v>0</v>
      </c>
      <c r="J567" s="72">
        <f t="shared" si="128"/>
        <v>0</v>
      </c>
    </row>
    <row r="568" spans="1:11" s="5" customFormat="1" x14ac:dyDescent="0.25">
      <c r="A568" s="79" t="s">
        <v>54</v>
      </c>
      <c r="B568" s="80" t="s">
        <v>698</v>
      </c>
      <c r="C568" s="70"/>
      <c r="D568" s="81"/>
      <c r="E568" s="108"/>
      <c r="F568" s="108"/>
      <c r="G568" s="83">
        <f>SUBTOTAL(9,G531:G567)</f>
        <v>0</v>
      </c>
      <c r="H568" s="82"/>
      <c r="I568" s="82"/>
      <c r="J568" s="83">
        <f>SUBTOTAL(9,J531:J567)</f>
        <v>0</v>
      </c>
      <c r="K568" s="1"/>
    </row>
    <row r="569" spans="1:11" s="5" customFormat="1" x14ac:dyDescent="0.25">
      <c r="A569" s="68" t="s">
        <v>54</v>
      </c>
      <c r="B569" s="123" t="s">
        <v>699</v>
      </c>
      <c r="C569" s="103"/>
      <c r="D569" s="124"/>
      <c r="E569" s="128">
        <f>SUMPRODUCT(E269:E568,C269:C568)</f>
        <v>0</v>
      </c>
      <c r="F569" s="128">
        <f>SUMPRODUCT(F269:F568,C269:C568)</f>
        <v>0</v>
      </c>
      <c r="G569" s="125">
        <f>SUBTOTAL(9,G267:G568)</f>
        <v>0</v>
      </c>
      <c r="H569" s="128">
        <f>SUMPRODUCT(H269:H568,C269:C568)</f>
        <v>0</v>
      </c>
      <c r="I569" s="128">
        <f>SUMPRODUCT(I269:I568,C269:C568)</f>
        <v>0</v>
      </c>
      <c r="J569" s="125">
        <f>SUBTOTAL(9,J267:J568)</f>
        <v>0</v>
      </c>
    </row>
    <row r="570" spans="1:11" x14ac:dyDescent="0.25">
      <c r="A570" s="140" t="s">
        <v>54</v>
      </c>
      <c r="B570" s="84"/>
      <c r="C570" s="70"/>
      <c r="D570" s="131"/>
      <c r="E570" s="132"/>
      <c r="F570" s="132"/>
      <c r="G570" s="72"/>
      <c r="H570" s="133"/>
      <c r="I570" s="133"/>
      <c r="J570" s="72"/>
    </row>
    <row r="571" spans="1:11" x14ac:dyDescent="0.25">
      <c r="A571" s="68" t="s">
        <v>700</v>
      </c>
      <c r="B571" s="123" t="s">
        <v>701</v>
      </c>
      <c r="C571" s="103"/>
      <c r="D571" s="124"/>
      <c r="E571" s="108"/>
      <c r="F571" s="108"/>
      <c r="G571" s="125"/>
      <c r="H571" s="108"/>
      <c r="I571" s="108"/>
      <c r="J571" s="125"/>
      <c r="K571" s="5"/>
    </row>
    <row r="572" spans="1:11" x14ac:dyDescent="0.25">
      <c r="A572" s="68" t="s">
        <v>186</v>
      </c>
      <c r="B572" s="123" t="s">
        <v>702</v>
      </c>
      <c r="C572" s="103"/>
      <c r="D572" s="124"/>
      <c r="E572" s="108"/>
      <c r="F572" s="108"/>
      <c r="G572" s="125"/>
      <c r="H572" s="108"/>
      <c r="I572" s="108"/>
      <c r="J572" s="125"/>
      <c r="K572" s="5"/>
    </row>
    <row r="573" spans="1:11" ht="38.25" x14ac:dyDescent="0.25">
      <c r="A573" s="141" t="s">
        <v>1838</v>
      </c>
      <c r="B573" s="69" t="s">
        <v>703</v>
      </c>
      <c r="C573" s="70">
        <v>3</v>
      </c>
      <c r="D573" s="131" t="s">
        <v>351</v>
      </c>
      <c r="E573" s="211"/>
      <c r="F573" s="211"/>
      <c r="G573" s="72">
        <f t="shared" ref="G573:G593" si="129">ROUND((F573+E573)*$C573,2)</f>
        <v>0</v>
      </c>
      <c r="H573" s="71">
        <f t="shared" ref="H573:I593" si="130">+E573*(1+$J$4)</f>
        <v>0</v>
      </c>
      <c r="I573" s="71">
        <f t="shared" si="130"/>
        <v>0</v>
      </c>
      <c r="J573" s="72">
        <f t="shared" ref="J573:J593" si="131">ROUND((I573+H573)*$C573,2)</f>
        <v>0</v>
      </c>
    </row>
    <row r="574" spans="1:11" ht="25.5" x14ac:dyDescent="0.25">
      <c r="A574" s="141" t="s">
        <v>473</v>
      </c>
      <c r="B574" s="69" t="s">
        <v>704</v>
      </c>
      <c r="C574" s="70">
        <v>3</v>
      </c>
      <c r="D574" s="131" t="s">
        <v>351</v>
      </c>
      <c r="E574" s="211"/>
      <c r="F574" s="211"/>
      <c r="G574" s="72">
        <f t="shared" si="129"/>
        <v>0</v>
      </c>
      <c r="H574" s="71">
        <f t="shared" si="130"/>
        <v>0</v>
      </c>
      <c r="I574" s="71">
        <f t="shared" si="130"/>
        <v>0</v>
      </c>
      <c r="J574" s="72">
        <f t="shared" si="131"/>
        <v>0</v>
      </c>
    </row>
    <row r="575" spans="1:11" ht="25.5" x14ac:dyDescent="0.25">
      <c r="A575" s="141" t="s">
        <v>476</v>
      </c>
      <c r="B575" s="69" t="s">
        <v>705</v>
      </c>
      <c r="C575" s="70">
        <v>2</v>
      </c>
      <c r="D575" s="131" t="s">
        <v>351</v>
      </c>
      <c r="E575" s="211"/>
      <c r="F575" s="211"/>
      <c r="G575" s="72">
        <f t="shared" si="129"/>
        <v>0</v>
      </c>
      <c r="H575" s="71">
        <f t="shared" si="130"/>
        <v>0</v>
      </c>
      <c r="I575" s="71">
        <f t="shared" si="130"/>
        <v>0</v>
      </c>
      <c r="J575" s="72">
        <f t="shared" si="131"/>
        <v>0</v>
      </c>
    </row>
    <row r="576" spans="1:11" x14ac:dyDescent="0.25">
      <c r="A576" s="141" t="s">
        <v>1839</v>
      </c>
      <c r="B576" s="69" t="s">
        <v>706</v>
      </c>
      <c r="C576" s="70">
        <v>1</v>
      </c>
      <c r="D576" s="131" t="s">
        <v>351</v>
      </c>
      <c r="E576" s="211"/>
      <c r="F576" s="211"/>
      <c r="G576" s="72">
        <f t="shared" si="129"/>
        <v>0</v>
      </c>
      <c r="H576" s="71">
        <f t="shared" si="130"/>
        <v>0</v>
      </c>
      <c r="I576" s="71">
        <f t="shared" si="130"/>
        <v>0</v>
      </c>
      <c r="J576" s="72">
        <f t="shared" si="131"/>
        <v>0</v>
      </c>
    </row>
    <row r="577" spans="1:11" ht="25.5" x14ac:dyDescent="0.25">
      <c r="A577" s="141" t="s">
        <v>1840</v>
      </c>
      <c r="B577" s="69" t="s">
        <v>707</v>
      </c>
      <c r="C577" s="70">
        <v>1</v>
      </c>
      <c r="D577" s="131" t="s">
        <v>351</v>
      </c>
      <c r="E577" s="211"/>
      <c r="F577" s="211"/>
      <c r="G577" s="72">
        <f t="shared" si="129"/>
        <v>0</v>
      </c>
      <c r="H577" s="71">
        <f t="shared" si="130"/>
        <v>0</v>
      </c>
      <c r="I577" s="71">
        <f t="shared" si="130"/>
        <v>0</v>
      </c>
      <c r="J577" s="72">
        <f t="shared" si="131"/>
        <v>0</v>
      </c>
    </row>
    <row r="578" spans="1:11" s="5" customFormat="1" ht="25.5" x14ac:dyDescent="0.25">
      <c r="A578" s="141" t="s">
        <v>1841</v>
      </c>
      <c r="B578" s="69" t="s">
        <v>708</v>
      </c>
      <c r="C578" s="70">
        <v>1</v>
      </c>
      <c r="D578" s="131" t="s">
        <v>351</v>
      </c>
      <c r="E578" s="211"/>
      <c r="F578" s="211"/>
      <c r="G578" s="72">
        <f t="shared" si="129"/>
        <v>0</v>
      </c>
      <c r="H578" s="71">
        <f t="shared" si="130"/>
        <v>0</v>
      </c>
      <c r="I578" s="71">
        <f t="shared" si="130"/>
        <v>0</v>
      </c>
      <c r="J578" s="72">
        <f t="shared" si="131"/>
        <v>0</v>
      </c>
      <c r="K578" s="1"/>
    </row>
    <row r="579" spans="1:11" ht="25.5" x14ac:dyDescent="0.25">
      <c r="A579" s="141" t="s">
        <v>1842</v>
      </c>
      <c r="B579" s="69" t="s">
        <v>709</v>
      </c>
      <c r="C579" s="70">
        <v>1</v>
      </c>
      <c r="D579" s="131" t="s">
        <v>351</v>
      </c>
      <c r="E579" s="211"/>
      <c r="F579" s="211"/>
      <c r="G579" s="72">
        <f t="shared" si="129"/>
        <v>0</v>
      </c>
      <c r="H579" s="71">
        <f t="shared" si="130"/>
        <v>0</v>
      </c>
      <c r="I579" s="71">
        <f t="shared" si="130"/>
        <v>0</v>
      </c>
      <c r="J579" s="72">
        <f t="shared" si="131"/>
        <v>0</v>
      </c>
    </row>
    <row r="580" spans="1:11" ht="25.5" x14ac:dyDescent="0.25">
      <c r="A580" s="141" t="s">
        <v>1843</v>
      </c>
      <c r="B580" s="69" t="s">
        <v>710</v>
      </c>
      <c r="C580" s="70">
        <v>4</v>
      </c>
      <c r="D580" s="131" t="s">
        <v>351</v>
      </c>
      <c r="E580" s="211"/>
      <c r="F580" s="211"/>
      <c r="G580" s="72">
        <f t="shared" si="129"/>
        <v>0</v>
      </c>
      <c r="H580" s="71">
        <f t="shared" si="130"/>
        <v>0</v>
      </c>
      <c r="I580" s="71">
        <f t="shared" si="130"/>
        <v>0</v>
      </c>
      <c r="J580" s="72">
        <f t="shared" si="131"/>
        <v>0</v>
      </c>
    </row>
    <row r="581" spans="1:11" ht="25.5" x14ac:dyDescent="0.25">
      <c r="A581" s="141" t="s">
        <v>1844</v>
      </c>
      <c r="B581" s="137" t="s">
        <v>711</v>
      </c>
      <c r="C581" s="103">
        <v>2</v>
      </c>
      <c r="D581" s="136" t="s">
        <v>351</v>
      </c>
      <c r="E581" s="211"/>
      <c r="F581" s="211"/>
      <c r="G581" s="76">
        <f t="shared" si="129"/>
        <v>0</v>
      </c>
      <c r="H581" s="71">
        <f t="shared" si="130"/>
        <v>0</v>
      </c>
      <c r="I581" s="71">
        <f t="shared" si="130"/>
        <v>0</v>
      </c>
      <c r="J581" s="76">
        <f t="shared" si="131"/>
        <v>0</v>
      </c>
      <c r="K581" s="5"/>
    </row>
    <row r="582" spans="1:11" ht="25.5" x14ac:dyDescent="0.25">
      <c r="A582" s="141" t="s">
        <v>1845</v>
      </c>
      <c r="B582" s="69" t="s">
        <v>712</v>
      </c>
      <c r="C582" s="70">
        <v>2</v>
      </c>
      <c r="D582" s="131" t="s">
        <v>351</v>
      </c>
      <c r="E582" s="211"/>
      <c r="F582" s="211"/>
      <c r="G582" s="72">
        <f t="shared" si="129"/>
        <v>0</v>
      </c>
      <c r="H582" s="71">
        <f t="shared" si="130"/>
        <v>0</v>
      </c>
      <c r="I582" s="71">
        <f t="shared" si="130"/>
        <v>0</v>
      </c>
      <c r="J582" s="72">
        <f t="shared" si="131"/>
        <v>0</v>
      </c>
    </row>
    <row r="583" spans="1:11" ht="25.5" x14ac:dyDescent="0.25">
      <c r="A583" s="141" t="s">
        <v>1846</v>
      </c>
      <c r="B583" s="69" t="s">
        <v>713</v>
      </c>
      <c r="C583" s="70">
        <v>4</v>
      </c>
      <c r="D583" s="131" t="s">
        <v>351</v>
      </c>
      <c r="E583" s="211"/>
      <c r="F583" s="211"/>
      <c r="G583" s="72">
        <f t="shared" si="129"/>
        <v>0</v>
      </c>
      <c r="H583" s="71">
        <f t="shared" si="130"/>
        <v>0</v>
      </c>
      <c r="I583" s="71">
        <f t="shared" si="130"/>
        <v>0</v>
      </c>
      <c r="J583" s="72">
        <f t="shared" si="131"/>
        <v>0</v>
      </c>
    </row>
    <row r="584" spans="1:11" ht="25.5" x14ac:dyDescent="0.25">
      <c r="A584" s="141" t="s">
        <v>1847</v>
      </c>
      <c r="B584" s="69" t="s">
        <v>714</v>
      </c>
      <c r="C584" s="70">
        <v>2</v>
      </c>
      <c r="D584" s="131" t="s">
        <v>351</v>
      </c>
      <c r="E584" s="211"/>
      <c r="F584" s="211"/>
      <c r="G584" s="72">
        <f t="shared" si="129"/>
        <v>0</v>
      </c>
      <c r="H584" s="71">
        <f t="shared" si="130"/>
        <v>0</v>
      </c>
      <c r="I584" s="71">
        <f t="shared" si="130"/>
        <v>0</v>
      </c>
      <c r="J584" s="72">
        <f t="shared" si="131"/>
        <v>0</v>
      </c>
    </row>
    <row r="585" spans="1:11" ht="25.5" x14ac:dyDescent="0.25">
      <c r="A585" s="141" t="s">
        <v>1848</v>
      </c>
      <c r="B585" s="69" t="s">
        <v>715</v>
      </c>
      <c r="C585" s="70">
        <v>2</v>
      </c>
      <c r="D585" s="131" t="s">
        <v>351</v>
      </c>
      <c r="E585" s="211"/>
      <c r="F585" s="211"/>
      <c r="G585" s="72">
        <f t="shared" si="129"/>
        <v>0</v>
      </c>
      <c r="H585" s="71">
        <f t="shared" si="130"/>
        <v>0</v>
      </c>
      <c r="I585" s="71">
        <f t="shared" si="130"/>
        <v>0</v>
      </c>
      <c r="J585" s="72">
        <f t="shared" si="131"/>
        <v>0</v>
      </c>
    </row>
    <row r="586" spans="1:11" ht="25.5" x14ac:dyDescent="0.25">
      <c r="A586" s="141" t="s">
        <v>1849</v>
      </c>
      <c r="B586" s="69" t="s">
        <v>716</v>
      </c>
      <c r="C586" s="70">
        <v>2</v>
      </c>
      <c r="D586" s="131" t="s">
        <v>351</v>
      </c>
      <c r="E586" s="211"/>
      <c r="F586" s="211"/>
      <c r="G586" s="72">
        <f t="shared" si="129"/>
        <v>0</v>
      </c>
      <c r="H586" s="71">
        <f t="shared" si="130"/>
        <v>0</v>
      </c>
      <c r="I586" s="71">
        <f t="shared" si="130"/>
        <v>0</v>
      </c>
      <c r="J586" s="72">
        <f t="shared" si="131"/>
        <v>0</v>
      </c>
    </row>
    <row r="587" spans="1:11" ht="25.5" x14ac:dyDescent="0.25">
      <c r="A587" s="141" t="s">
        <v>1850</v>
      </c>
      <c r="B587" s="69" t="s">
        <v>717</v>
      </c>
      <c r="C587" s="70">
        <v>1</v>
      </c>
      <c r="D587" s="131" t="s">
        <v>351</v>
      </c>
      <c r="E587" s="211"/>
      <c r="F587" s="211"/>
      <c r="G587" s="72">
        <f t="shared" si="129"/>
        <v>0</v>
      </c>
      <c r="H587" s="71">
        <f t="shared" si="130"/>
        <v>0</v>
      </c>
      <c r="I587" s="71">
        <f t="shared" si="130"/>
        <v>0</v>
      </c>
      <c r="J587" s="72">
        <f t="shared" si="131"/>
        <v>0</v>
      </c>
    </row>
    <row r="588" spans="1:11" ht="25.5" x14ac:dyDescent="0.25">
      <c r="A588" s="141" t="s">
        <v>1851</v>
      </c>
      <c r="B588" s="69" t="s">
        <v>718</v>
      </c>
      <c r="C588" s="70">
        <v>1</v>
      </c>
      <c r="D588" s="131" t="s">
        <v>351</v>
      </c>
      <c r="E588" s="211"/>
      <c r="F588" s="211"/>
      <c r="G588" s="72">
        <f t="shared" si="129"/>
        <v>0</v>
      </c>
      <c r="H588" s="71">
        <f t="shared" si="130"/>
        <v>0</v>
      </c>
      <c r="I588" s="71">
        <f t="shared" si="130"/>
        <v>0</v>
      </c>
      <c r="J588" s="72">
        <f t="shared" si="131"/>
        <v>0</v>
      </c>
    </row>
    <row r="589" spans="1:11" ht="38.25" x14ac:dyDescent="0.25">
      <c r="A589" s="141" t="s">
        <v>1852</v>
      </c>
      <c r="B589" s="69" t="s">
        <v>719</v>
      </c>
      <c r="C589" s="70">
        <v>3</v>
      </c>
      <c r="D589" s="131" t="s">
        <v>351</v>
      </c>
      <c r="E589" s="211"/>
      <c r="F589" s="211"/>
      <c r="G589" s="72">
        <f t="shared" si="129"/>
        <v>0</v>
      </c>
      <c r="H589" s="71">
        <f t="shared" si="130"/>
        <v>0</v>
      </c>
      <c r="I589" s="71">
        <f t="shared" si="130"/>
        <v>0</v>
      </c>
      <c r="J589" s="72">
        <f t="shared" si="131"/>
        <v>0</v>
      </c>
    </row>
    <row r="590" spans="1:11" ht="38.25" x14ac:dyDescent="0.25">
      <c r="A590" s="141" t="s">
        <v>1853</v>
      </c>
      <c r="B590" s="69" t="s">
        <v>720</v>
      </c>
      <c r="C590" s="70">
        <v>3</v>
      </c>
      <c r="D590" s="131" t="s">
        <v>351</v>
      </c>
      <c r="E590" s="211"/>
      <c r="F590" s="211"/>
      <c r="G590" s="72">
        <f t="shared" si="129"/>
        <v>0</v>
      </c>
      <c r="H590" s="71">
        <f t="shared" si="130"/>
        <v>0</v>
      </c>
      <c r="I590" s="71">
        <f t="shared" si="130"/>
        <v>0</v>
      </c>
      <c r="J590" s="72">
        <f t="shared" si="131"/>
        <v>0</v>
      </c>
    </row>
    <row r="591" spans="1:11" ht="25.5" x14ac:dyDescent="0.25">
      <c r="A591" s="141" t="s">
        <v>1854</v>
      </c>
      <c r="B591" s="69" t="s">
        <v>721</v>
      </c>
      <c r="C591" s="70">
        <v>2</v>
      </c>
      <c r="D591" s="131" t="s">
        <v>351</v>
      </c>
      <c r="E591" s="211"/>
      <c r="F591" s="211"/>
      <c r="G591" s="72">
        <f t="shared" si="129"/>
        <v>0</v>
      </c>
      <c r="H591" s="71">
        <f t="shared" si="130"/>
        <v>0</v>
      </c>
      <c r="I591" s="71">
        <f t="shared" si="130"/>
        <v>0</v>
      </c>
      <c r="J591" s="72">
        <f t="shared" si="131"/>
        <v>0</v>
      </c>
    </row>
    <row r="592" spans="1:11" s="5" customFormat="1" x14ac:dyDescent="0.25">
      <c r="A592" s="141" t="s">
        <v>1855</v>
      </c>
      <c r="B592" s="69" t="s">
        <v>722</v>
      </c>
      <c r="C592" s="70">
        <v>1</v>
      </c>
      <c r="D592" s="131" t="s">
        <v>351</v>
      </c>
      <c r="E592" s="211"/>
      <c r="F592" s="211"/>
      <c r="G592" s="72">
        <f t="shared" si="129"/>
        <v>0</v>
      </c>
      <c r="H592" s="71">
        <f t="shared" si="130"/>
        <v>0</v>
      </c>
      <c r="I592" s="71">
        <f t="shared" si="130"/>
        <v>0</v>
      </c>
      <c r="J592" s="72">
        <f t="shared" si="131"/>
        <v>0</v>
      </c>
      <c r="K592" s="1"/>
    </row>
    <row r="593" spans="1:11" x14ac:dyDescent="0.25">
      <c r="A593" s="141" t="s">
        <v>1856</v>
      </c>
      <c r="B593" s="69" t="s">
        <v>723</v>
      </c>
      <c r="C593" s="70">
        <v>1</v>
      </c>
      <c r="D593" s="131" t="s">
        <v>196</v>
      </c>
      <c r="E593" s="211"/>
      <c r="F593" s="211"/>
      <c r="G593" s="72">
        <f t="shared" si="129"/>
        <v>0</v>
      </c>
      <c r="H593" s="71">
        <f t="shared" si="130"/>
        <v>0</v>
      </c>
      <c r="I593" s="71">
        <f t="shared" si="130"/>
        <v>0</v>
      </c>
      <c r="J593" s="72">
        <f t="shared" si="131"/>
        <v>0</v>
      </c>
    </row>
    <row r="594" spans="1:11" s="5" customFormat="1" x14ac:dyDescent="0.25">
      <c r="A594" s="68" t="s">
        <v>54</v>
      </c>
      <c r="B594" s="126" t="s">
        <v>724</v>
      </c>
      <c r="C594" s="103"/>
      <c r="D594" s="124"/>
      <c r="E594" s="108"/>
      <c r="F594" s="108"/>
      <c r="G594" s="125">
        <f>SUBTOTAL(9,G573:G593)</f>
        <v>0</v>
      </c>
      <c r="H594" s="108"/>
      <c r="I594" s="108"/>
      <c r="J594" s="125">
        <f>SUBTOTAL(9,J573:J593)</f>
        <v>0</v>
      </c>
    </row>
    <row r="595" spans="1:11" x14ac:dyDescent="0.25">
      <c r="A595" s="68" t="s">
        <v>188</v>
      </c>
      <c r="B595" s="123" t="s">
        <v>725</v>
      </c>
      <c r="C595" s="103"/>
      <c r="D595" s="124"/>
      <c r="E595" s="108"/>
      <c r="F595" s="108"/>
      <c r="G595" s="125"/>
      <c r="H595" s="108"/>
      <c r="I595" s="108"/>
      <c r="J595" s="125"/>
      <c r="K595" s="5"/>
    </row>
    <row r="596" spans="1:11" x14ac:dyDescent="0.25">
      <c r="A596" s="141" t="s">
        <v>478</v>
      </c>
      <c r="B596" s="69" t="s">
        <v>726</v>
      </c>
      <c r="C596" s="70">
        <v>1178</v>
      </c>
      <c r="D596" s="131" t="s">
        <v>53</v>
      </c>
      <c r="E596" s="211"/>
      <c r="F596" s="211"/>
      <c r="G596" s="72">
        <f t="shared" ref="G596:G603" si="132">ROUND((F596+E596)*$C596,2)</f>
        <v>0</v>
      </c>
      <c r="H596" s="71">
        <f t="shared" ref="H596:I603" si="133">+E596*(1+$J$4)</f>
        <v>0</v>
      </c>
      <c r="I596" s="71">
        <f t="shared" si="133"/>
        <v>0</v>
      </c>
      <c r="J596" s="72">
        <f t="shared" ref="J596:J603" si="134">ROUND((I596+H596)*$C596,2)</f>
        <v>0</v>
      </c>
    </row>
    <row r="597" spans="1:11" x14ac:dyDescent="0.25">
      <c r="A597" s="141" t="s">
        <v>480</v>
      </c>
      <c r="B597" s="69" t="s">
        <v>727</v>
      </c>
      <c r="C597" s="70">
        <v>5054</v>
      </c>
      <c r="D597" s="131" t="s">
        <v>53</v>
      </c>
      <c r="E597" s="211"/>
      <c r="F597" s="211"/>
      <c r="G597" s="72">
        <f t="shared" si="132"/>
        <v>0</v>
      </c>
      <c r="H597" s="71">
        <f t="shared" si="133"/>
        <v>0</v>
      </c>
      <c r="I597" s="71">
        <f t="shared" si="133"/>
        <v>0</v>
      </c>
      <c r="J597" s="72">
        <f t="shared" si="134"/>
        <v>0</v>
      </c>
    </row>
    <row r="598" spans="1:11" x14ac:dyDescent="0.25">
      <c r="A598" s="141" t="s">
        <v>482</v>
      </c>
      <c r="B598" s="69" t="s">
        <v>728</v>
      </c>
      <c r="C598" s="70">
        <v>2827</v>
      </c>
      <c r="D598" s="131" t="s">
        <v>53</v>
      </c>
      <c r="E598" s="211"/>
      <c r="F598" s="211"/>
      <c r="G598" s="72">
        <f t="shared" si="132"/>
        <v>0</v>
      </c>
      <c r="H598" s="71">
        <f t="shared" si="133"/>
        <v>0</v>
      </c>
      <c r="I598" s="71">
        <f t="shared" si="133"/>
        <v>0</v>
      </c>
      <c r="J598" s="72">
        <f t="shared" si="134"/>
        <v>0</v>
      </c>
    </row>
    <row r="599" spans="1:11" x14ac:dyDescent="0.25">
      <c r="A599" s="141" t="s">
        <v>484</v>
      </c>
      <c r="B599" s="69" t="s">
        <v>729</v>
      </c>
      <c r="C599" s="70">
        <v>242</v>
      </c>
      <c r="D599" s="131" t="s">
        <v>53</v>
      </c>
      <c r="E599" s="211"/>
      <c r="F599" s="211"/>
      <c r="G599" s="72">
        <f t="shared" si="132"/>
        <v>0</v>
      </c>
      <c r="H599" s="71">
        <f t="shared" si="133"/>
        <v>0</v>
      </c>
      <c r="I599" s="71">
        <f t="shared" si="133"/>
        <v>0</v>
      </c>
      <c r="J599" s="72">
        <f t="shared" si="134"/>
        <v>0</v>
      </c>
    </row>
    <row r="600" spans="1:11" x14ac:dyDescent="0.25">
      <c r="A600" s="141" t="s">
        <v>1857</v>
      </c>
      <c r="B600" s="69" t="s">
        <v>730</v>
      </c>
      <c r="C600" s="70">
        <v>581</v>
      </c>
      <c r="D600" s="131" t="s">
        <v>731</v>
      </c>
      <c r="E600" s="211"/>
      <c r="F600" s="211"/>
      <c r="G600" s="72">
        <f t="shared" si="132"/>
        <v>0</v>
      </c>
      <c r="H600" s="71">
        <f t="shared" si="133"/>
        <v>0</v>
      </c>
      <c r="I600" s="71">
        <f t="shared" si="133"/>
        <v>0</v>
      </c>
      <c r="J600" s="72">
        <f t="shared" si="134"/>
        <v>0</v>
      </c>
    </row>
    <row r="601" spans="1:11" x14ac:dyDescent="0.25">
      <c r="A601" s="141" t="s">
        <v>1858</v>
      </c>
      <c r="B601" s="69" t="s">
        <v>732</v>
      </c>
      <c r="C601" s="70">
        <v>1</v>
      </c>
      <c r="D601" s="131" t="s">
        <v>196</v>
      </c>
      <c r="E601" s="211"/>
      <c r="F601" s="211"/>
      <c r="G601" s="72">
        <f t="shared" si="132"/>
        <v>0</v>
      </c>
      <c r="H601" s="71">
        <f t="shared" si="133"/>
        <v>0</v>
      </c>
      <c r="I601" s="71">
        <f t="shared" si="133"/>
        <v>0</v>
      </c>
      <c r="J601" s="72">
        <f t="shared" si="134"/>
        <v>0</v>
      </c>
    </row>
    <row r="602" spans="1:11" x14ac:dyDescent="0.25">
      <c r="A602" s="141" t="s">
        <v>1859</v>
      </c>
      <c r="B602" s="69" t="s">
        <v>733</v>
      </c>
      <c r="C602" s="70">
        <v>2</v>
      </c>
      <c r="D602" s="131" t="s">
        <v>196</v>
      </c>
      <c r="E602" s="211"/>
      <c r="F602" s="211"/>
      <c r="G602" s="72">
        <f t="shared" si="132"/>
        <v>0</v>
      </c>
      <c r="H602" s="71">
        <f t="shared" si="133"/>
        <v>0</v>
      </c>
      <c r="I602" s="71">
        <f t="shared" si="133"/>
        <v>0</v>
      </c>
      <c r="J602" s="72">
        <f t="shared" si="134"/>
        <v>0</v>
      </c>
    </row>
    <row r="603" spans="1:11" x14ac:dyDescent="0.25">
      <c r="A603" s="141" t="s">
        <v>1860</v>
      </c>
      <c r="B603" s="69" t="s">
        <v>734</v>
      </c>
      <c r="C603" s="70">
        <v>971</v>
      </c>
      <c r="D603" s="131" t="s">
        <v>18</v>
      </c>
      <c r="E603" s="211"/>
      <c r="F603" s="211"/>
      <c r="G603" s="72">
        <f t="shared" si="132"/>
        <v>0</v>
      </c>
      <c r="H603" s="71">
        <f t="shared" si="133"/>
        <v>0</v>
      </c>
      <c r="I603" s="71">
        <f t="shared" si="133"/>
        <v>0</v>
      </c>
      <c r="J603" s="72">
        <f t="shared" si="134"/>
        <v>0</v>
      </c>
    </row>
    <row r="604" spans="1:11" x14ac:dyDescent="0.25">
      <c r="A604" s="79" t="s">
        <v>54</v>
      </c>
      <c r="B604" s="80" t="s">
        <v>735</v>
      </c>
      <c r="C604" s="70"/>
      <c r="D604" s="81"/>
      <c r="E604" s="82"/>
      <c r="F604" s="82"/>
      <c r="G604" s="83">
        <f>SUBTOTAL(9,G596:G603)</f>
        <v>0</v>
      </c>
      <c r="H604" s="82"/>
      <c r="I604" s="82"/>
      <c r="J604" s="83">
        <f>SUBTOTAL(9,J596:J603)</f>
        <v>0</v>
      </c>
    </row>
    <row r="605" spans="1:11" s="5" customFormat="1" x14ac:dyDescent="0.25">
      <c r="A605" s="68" t="s">
        <v>190</v>
      </c>
      <c r="B605" s="123" t="s">
        <v>736</v>
      </c>
      <c r="C605" s="103"/>
      <c r="D605" s="124"/>
      <c r="E605" s="108"/>
      <c r="F605" s="108"/>
      <c r="G605" s="125"/>
      <c r="H605" s="108"/>
      <c r="I605" s="108"/>
      <c r="J605" s="125"/>
    </row>
    <row r="606" spans="1:11" ht="25.5" x14ac:dyDescent="0.25">
      <c r="A606" s="141" t="s">
        <v>487</v>
      </c>
      <c r="B606" s="74" t="s">
        <v>737</v>
      </c>
      <c r="C606" s="70">
        <v>93</v>
      </c>
      <c r="D606" s="131" t="s">
        <v>351</v>
      </c>
      <c r="E606" s="218"/>
      <c r="F606" s="219"/>
      <c r="G606" s="72">
        <f t="shared" ref="G606:G658" si="135">ROUND((F606+E606)*$C606,2)</f>
        <v>0</v>
      </c>
      <c r="H606" s="151">
        <f t="shared" ref="H606:I658" si="136">+E606*(1+$J$4)</f>
        <v>0</v>
      </c>
      <c r="I606" s="152">
        <f t="shared" si="136"/>
        <v>0</v>
      </c>
      <c r="J606" s="72">
        <f t="shared" ref="J606:J658" si="137">ROUND((I606+H606)*$C606,2)</f>
        <v>0</v>
      </c>
    </row>
    <row r="607" spans="1:11" ht="25.5" x14ac:dyDescent="0.25">
      <c r="A607" s="141" t="s">
        <v>489</v>
      </c>
      <c r="B607" s="74" t="s">
        <v>738</v>
      </c>
      <c r="C607" s="70">
        <v>4</v>
      </c>
      <c r="D607" s="131" t="s">
        <v>351</v>
      </c>
      <c r="E607" s="218"/>
      <c r="F607" s="219"/>
      <c r="G607" s="72">
        <f t="shared" si="135"/>
        <v>0</v>
      </c>
      <c r="H607" s="151">
        <f t="shared" si="136"/>
        <v>0</v>
      </c>
      <c r="I607" s="152">
        <f t="shared" si="136"/>
        <v>0</v>
      </c>
      <c r="J607" s="72">
        <f t="shared" si="137"/>
        <v>0</v>
      </c>
    </row>
    <row r="608" spans="1:11" ht="25.5" x14ac:dyDescent="0.25">
      <c r="A608" s="141" t="s">
        <v>1861</v>
      </c>
      <c r="B608" s="74" t="s">
        <v>739</v>
      </c>
      <c r="C608" s="70">
        <v>13</v>
      </c>
      <c r="D608" s="131" t="s">
        <v>351</v>
      </c>
      <c r="E608" s="218"/>
      <c r="F608" s="219"/>
      <c r="G608" s="72">
        <f t="shared" si="135"/>
        <v>0</v>
      </c>
      <c r="H608" s="151">
        <f t="shared" si="136"/>
        <v>0</v>
      </c>
      <c r="I608" s="152">
        <f t="shared" si="136"/>
        <v>0</v>
      </c>
      <c r="J608" s="72">
        <f t="shared" si="137"/>
        <v>0</v>
      </c>
    </row>
    <row r="609" spans="1:10" ht="25.5" x14ac:dyDescent="0.25">
      <c r="A609" s="141" t="s">
        <v>1862</v>
      </c>
      <c r="B609" s="74" t="s">
        <v>740</v>
      </c>
      <c r="C609" s="70">
        <v>1</v>
      </c>
      <c r="D609" s="131" t="s">
        <v>351</v>
      </c>
      <c r="E609" s="218"/>
      <c r="F609" s="219"/>
      <c r="G609" s="72">
        <f t="shared" si="135"/>
        <v>0</v>
      </c>
      <c r="H609" s="151">
        <f t="shared" si="136"/>
        <v>0</v>
      </c>
      <c r="I609" s="152">
        <f t="shared" si="136"/>
        <v>0</v>
      </c>
      <c r="J609" s="72">
        <f t="shared" si="137"/>
        <v>0</v>
      </c>
    </row>
    <row r="610" spans="1:10" ht="25.5" x14ac:dyDescent="0.25">
      <c r="A610" s="141" t="s">
        <v>1863</v>
      </c>
      <c r="B610" s="69" t="s">
        <v>741</v>
      </c>
      <c r="C610" s="70">
        <v>3</v>
      </c>
      <c r="D610" s="131" t="s">
        <v>351</v>
      </c>
      <c r="E610" s="211"/>
      <c r="F610" s="212"/>
      <c r="G610" s="72">
        <f t="shared" si="135"/>
        <v>0</v>
      </c>
      <c r="H610" s="71">
        <f t="shared" si="136"/>
        <v>0</v>
      </c>
      <c r="I610" s="86">
        <f t="shared" si="136"/>
        <v>0</v>
      </c>
      <c r="J610" s="72">
        <f t="shared" si="137"/>
        <v>0</v>
      </c>
    </row>
    <row r="611" spans="1:10" ht="25.5" x14ac:dyDescent="0.25">
      <c r="A611" s="141" t="s">
        <v>1864</v>
      </c>
      <c r="B611" s="69" t="s">
        <v>742</v>
      </c>
      <c r="C611" s="70">
        <v>7</v>
      </c>
      <c r="D611" s="131" t="s">
        <v>351</v>
      </c>
      <c r="E611" s="211"/>
      <c r="F611" s="212"/>
      <c r="G611" s="72">
        <f t="shared" si="135"/>
        <v>0</v>
      </c>
      <c r="H611" s="71">
        <f t="shared" si="136"/>
        <v>0</v>
      </c>
      <c r="I611" s="86">
        <f t="shared" si="136"/>
        <v>0</v>
      </c>
      <c r="J611" s="72">
        <f t="shared" si="137"/>
        <v>0</v>
      </c>
    </row>
    <row r="612" spans="1:10" ht="25.5" x14ac:dyDescent="0.25">
      <c r="A612" s="141" t="s">
        <v>1865</v>
      </c>
      <c r="B612" s="74" t="s">
        <v>743</v>
      </c>
      <c r="C612" s="75">
        <v>2</v>
      </c>
      <c r="D612" s="139" t="s">
        <v>351</v>
      </c>
      <c r="E612" s="213"/>
      <c r="F612" s="214"/>
      <c r="G612" s="100">
        <f t="shared" si="135"/>
        <v>0</v>
      </c>
      <c r="H612" s="89">
        <f t="shared" si="136"/>
        <v>0</v>
      </c>
      <c r="I612" s="90">
        <f t="shared" si="136"/>
        <v>0</v>
      </c>
      <c r="J612" s="100">
        <f t="shared" si="137"/>
        <v>0</v>
      </c>
    </row>
    <row r="613" spans="1:10" ht="25.5" x14ac:dyDescent="0.25">
      <c r="A613" s="141" t="s">
        <v>1866</v>
      </c>
      <c r="B613" s="74" t="s">
        <v>744</v>
      </c>
      <c r="C613" s="75">
        <v>2</v>
      </c>
      <c r="D613" s="139" t="s">
        <v>351</v>
      </c>
      <c r="E613" s="213"/>
      <c r="F613" s="214"/>
      <c r="G613" s="100">
        <f t="shared" si="135"/>
        <v>0</v>
      </c>
      <c r="H613" s="89">
        <f t="shared" si="136"/>
        <v>0</v>
      </c>
      <c r="I613" s="90">
        <f t="shared" si="136"/>
        <v>0</v>
      </c>
      <c r="J613" s="100">
        <f t="shared" si="137"/>
        <v>0</v>
      </c>
    </row>
    <row r="614" spans="1:10" ht="25.5" x14ac:dyDescent="0.25">
      <c r="A614" s="141" t="s">
        <v>1867</v>
      </c>
      <c r="B614" s="69" t="s">
        <v>745</v>
      </c>
      <c r="C614" s="70">
        <v>11</v>
      </c>
      <c r="D614" s="131" t="s">
        <v>351</v>
      </c>
      <c r="E614" s="211"/>
      <c r="F614" s="212"/>
      <c r="G614" s="72">
        <f t="shared" si="135"/>
        <v>0</v>
      </c>
      <c r="H614" s="71">
        <f t="shared" si="136"/>
        <v>0</v>
      </c>
      <c r="I614" s="86">
        <f t="shared" si="136"/>
        <v>0</v>
      </c>
      <c r="J614" s="72">
        <f t="shared" si="137"/>
        <v>0</v>
      </c>
    </row>
    <row r="615" spans="1:10" ht="25.5" x14ac:dyDescent="0.25">
      <c r="A615" s="141" t="s">
        <v>1868</v>
      </c>
      <c r="B615" s="74" t="s">
        <v>746</v>
      </c>
      <c r="C615" s="75">
        <v>1</v>
      </c>
      <c r="D615" s="139" t="s">
        <v>351</v>
      </c>
      <c r="E615" s="213"/>
      <c r="F615" s="214"/>
      <c r="G615" s="100">
        <f t="shared" si="135"/>
        <v>0</v>
      </c>
      <c r="H615" s="89">
        <f t="shared" si="136"/>
        <v>0</v>
      </c>
      <c r="I615" s="90">
        <f t="shared" si="136"/>
        <v>0</v>
      </c>
      <c r="J615" s="100">
        <f t="shared" si="137"/>
        <v>0</v>
      </c>
    </row>
    <row r="616" spans="1:10" ht="25.5" x14ac:dyDescent="0.25">
      <c r="A616" s="141" t="s">
        <v>1869</v>
      </c>
      <c r="B616" s="74" t="s">
        <v>747</v>
      </c>
      <c r="C616" s="75">
        <v>1</v>
      </c>
      <c r="D616" s="139" t="s">
        <v>351</v>
      </c>
      <c r="E616" s="213"/>
      <c r="F616" s="214"/>
      <c r="G616" s="100">
        <f t="shared" si="135"/>
        <v>0</v>
      </c>
      <c r="H616" s="89">
        <f t="shared" si="136"/>
        <v>0</v>
      </c>
      <c r="I616" s="90">
        <f t="shared" si="136"/>
        <v>0</v>
      </c>
      <c r="J616" s="100">
        <f t="shared" si="137"/>
        <v>0</v>
      </c>
    </row>
    <row r="617" spans="1:10" ht="25.5" x14ac:dyDescent="0.25">
      <c r="A617" s="141" t="s">
        <v>1870</v>
      </c>
      <c r="B617" s="69" t="s">
        <v>748</v>
      </c>
      <c r="C617" s="70">
        <v>1</v>
      </c>
      <c r="D617" s="131" t="s">
        <v>351</v>
      </c>
      <c r="E617" s="211"/>
      <c r="F617" s="212"/>
      <c r="G617" s="72">
        <f t="shared" si="135"/>
        <v>0</v>
      </c>
      <c r="H617" s="71">
        <f t="shared" si="136"/>
        <v>0</v>
      </c>
      <c r="I617" s="86">
        <f t="shared" si="136"/>
        <v>0</v>
      </c>
      <c r="J617" s="72">
        <f t="shared" si="137"/>
        <v>0</v>
      </c>
    </row>
    <row r="618" spans="1:10" ht="25.5" x14ac:dyDescent="0.25">
      <c r="A618" s="141" t="s">
        <v>1871</v>
      </c>
      <c r="B618" s="74" t="s">
        <v>749</v>
      </c>
      <c r="C618" s="75">
        <v>7</v>
      </c>
      <c r="D618" s="139" t="s">
        <v>351</v>
      </c>
      <c r="E618" s="213"/>
      <c r="F618" s="214"/>
      <c r="G618" s="100">
        <f t="shared" si="135"/>
        <v>0</v>
      </c>
      <c r="H618" s="89">
        <f t="shared" si="136"/>
        <v>0</v>
      </c>
      <c r="I618" s="90">
        <f t="shared" si="136"/>
        <v>0</v>
      </c>
      <c r="J618" s="100">
        <f t="shared" si="137"/>
        <v>0</v>
      </c>
    </row>
    <row r="619" spans="1:10" ht="25.5" x14ac:dyDescent="0.25">
      <c r="A619" s="141" t="s">
        <v>1872</v>
      </c>
      <c r="B619" s="69" t="s">
        <v>750</v>
      </c>
      <c r="C619" s="70">
        <v>142</v>
      </c>
      <c r="D619" s="131" t="s">
        <v>351</v>
      </c>
      <c r="E619" s="211"/>
      <c r="F619" s="212"/>
      <c r="G619" s="72">
        <f t="shared" si="135"/>
        <v>0</v>
      </c>
      <c r="H619" s="71">
        <f t="shared" si="136"/>
        <v>0</v>
      </c>
      <c r="I619" s="86">
        <f t="shared" si="136"/>
        <v>0</v>
      </c>
      <c r="J619" s="72">
        <f t="shared" si="137"/>
        <v>0</v>
      </c>
    </row>
    <row r="620" spans="1:10" ht="25.5" x14ac:dyDescent="0.25">
      <c r="A620" s="141" t="s">
        <v>1873</v>
      </c>
      <c r="B620" s="69" t="s">
        <v>751</v>
      </c>
      <c r="C620" s="70">
        <v>1</v>
      </c>
      <c r="D620" s="131" t="s">
        <v>351</v>
      </c>
      <c r="E620" s="211"/>
      <c r="F620" s="212"/>
      <c r="G620" s="72">
        <f t="shared" si="135"/>
        <v>0</v>
      </c>
      <c r="H620" s="71">
        <f t="shared" si="136"/>
        <v>0</v>
      </c>
      <c r="I620" s="86">
        <f t="shared" si="136"/>
        <v>0</v>
      </c>
      <c r="J620" s="72">
        <f t="shared" si="137"/>
        <v>0</v>
      </c>
    </row>
    <row r="621" spans="1:10" ht="25.5" x14ac:dyDescent="0.25">
      <c r="A621" s="141" t="s">
        <v>1874</v>
      </c>
      <c r="B621" s="74" t="s">
        <v>752</v>
      </c>
      <c r="C621" s="75">
        <v>6</v>
      </c>
      <c r="D621" s="139" t="s">
        <v>351</v>
      </c>
      <c r="E621" s="213"/>
      <c r="F621" s="214"/>
      <c r="G621" s="100">
        <f t="shared" si="135"/>
        <v>0</v>
      </c>
      <c r="H621" s="89">
        <f t="shared" si="136"/>
        <v>0</v>
      </c>
      <c r="I621" s="90">
        <f t="shared" si="136"/>
        <v>0</v>
      </c>
      <c r="J621" s="100">
        <f t="shared" si="137"/>
        <v>0</v>
      </c>
    </row>
    <row r="622" spans="1:10" ht="25.5" x14ac:dyDescent="0.25">
      <c r="A622" s="141" t="s">
        <v>1875</v>
      </c>
      <c r="B622" s="69" t="s">
        <v>753</v>
      </c>
      <c r="C622" s="70">
        <v>2</v>
      </c>
      <c r="D622" s="131" t="s">
        <v>351</v>
      </c>
      <c r="E622" s="211"/>
      <c r="F622" s="212"/>
      <c r="G622" s="72">
        <f t="shared" si="135"/>
        <v>0</v>
      </c>
      <c r="H622" s="71">
        <f t="shared" si="136"/>
        <v>0</v>
      </c>
      <c r="I622" s="86">
        <f t="shared" si="136"/>
        <v>0</v>
      </c>
      <c r="J622" s="72">
        <f t="shared" si="137"/>
        <v>0</v>
      </c>
    </row>
    <row r="623" spans="1:10" ht="25.5" x14ac:dyDescent="0.25">
      <c r="A623" s="141" t="s">
        <v>1876</v>
      </c>
      <c r="B623" s="74" t="s">
        <v>754</v>
      </c>
      <c r="C623" s="75">
        <v>4</v>
      </c>
      <c r="D623" s="139" t="s">
        <v>351</v>
      </c>
      <c r="E623" s="213"/>
      <c r="F623" s="214"/>
      <c r="G623" s="100">
        <f t="shared" si="135"/>
        <v>0</v>
      </c>
      <c r="H623" s="89">
        <f t="shared" si="136"/>
        <v>0</v>
      </c>
      <c r="I623" s="90">
        <f t="shared" si="136"/>
        <v>0</v>
      </c>
      <c r="J623" s="100">
        <f t="shared" si="137"/>
        <v>0</v>
      </c>
    </row>
    <row r="624" spans="1:10" ht="25.5" x14ac:dyDescent="0.25">
      <c r="A624" s="141" t="s">
        <v>1877</v>
      </c>
      <c r="B624" s="74" t="s">
        <v>755</v>
      </c>
      <c r="C624" s="75">
        <v>2</v>
      </c>
      <c r="D624" s="139" t="s">
        <v>351</v>
      </c>
      <c r="E624" s="213"/>
      <c r="F624" s="214"/>
      <c r="G624" s="100">
        <f t="shared" si="135"/>
        <v>0</v>
      </c>
      <c r="H624" s="89">
        <f t="shared" si="136"/>
        <v>0</v>
      </c>
      <c r="I624" s="90">
        <f t="shared" si="136"/>
        <v>0</v>
      </c>
      <c r="J624" s="100">
        <f t="shared" si="137"/>
        <v>0</v>
      </c>
    </row>
    <row r="625" spans="1:10" ht="25.5" x14ac:dyDescent="0.25">
      <c r="A625" s="141" t="s">
        <v>1878</v>
      </c>
      <c r="B625" s="69" t="s">
        <v>756</v>
      </c>
      <c r="C625" s="70">
        <v>42</v>
      </c>
      <c r="D625" s="131" t="s">
        <v>351</v>
      </c>
      <c r="E625" s="211"/>
      <c r="F625" s="212"/>
      <c r="G625" s="72">
        <f t="shared" si="135"/>
        <v>0</v>
      </c>
      <c r="H625" s="71">
        <f t="shared" si="136"/>
        <v>0</v>
      </c>
      <c r="I625" s="86">
        <f t="shared" si="136"/>
        <v>0</v>
      </c>
      <c r="J625" s="72">
        <f t="shared" si="137"/>
        <v>0</v>
      </c>
    </row>
    <row r="626" spans="1:10" ht="25.5" x14ac:dyDescent="0.25">
      <c r="A626" s="141" t="s">
        <v>1879</v>
      </c>
      <c r="B626" s="74" t="s">
        <v>757</v>
      </c>
      <c r="C626" s="75">
        <v>1</v>
      </c>
      <c r="D626" s="139" t="s">
        <v>351</v>
      </c>
      <c r="E626" s="213"/>
      <c r="F626" s="214"/>
      <c r="G626" s="100">
        <f t="shared" si="135"/>
        <v>0</v>
      </c>
      <c r="H626" s="89">
        <f t="shared" si="136"/>
        <v>0</v>
      </c>
      <c r="I626" s="90">
        <f t="shared" si="136"/>
        <v>0</v>
      </c>
      <c r="J626" s="100">
        <f t="shared" si="137"/>
        <v>0</v>
      </c>
    </row>
    <row r="627" spans="1:10" ht="25.5" x14ac:dyDescent="0.25">
      <c r="A627" s="141" t="s">
        <v>1880</v>
      </c>
      <c r="B627" s="74" t="s">
        <v>758</v>
      </c>
      <c r="C627" s="75">
        <v>1</v>
      </c>
      <c r="D627" s="139" t="s">
        <v>351</v>
      </c>
      <c r="E627" s="213"/>
      <c r="F627" s="214"/>
      <c r="G627" s="100">
        <f t="shared" si="135"/>
        <v>0</v>
      </c>
      <c r="H627" s="89">
        <f t="shared" si="136"/>
        <v>0</v>
      </c>
      <c r="I627" s="90">
        <f t="shared" si="136"/>
        <v>0</v>
      </c>
      <c r="J627" s="100">
        <f t="shared" si="137"/>
        <v>0</v>
      </c>
    </row>
    <row r="628" spans="1:10" ht="25.5" x14ac:dyDescent="0.25">
      <c r="A628" s="141" t="s">
        <v>1881</v>
      </c>
      <c r="B628" s="74" t="s">
        <v>759</v>
      </c>
      <c r="C628" s="75">
        <v>5</v>
      </c>
      <c r="D628" s="139" t="s">
        <v>351</v>
      </c>
      <c r="E628" s="213"/>
      <c r="F628" s="214"/>
      <c r="G628" s="100">
        <f t="shared" si="135"/>
        <v>0</v>
      </c>
      <c r="H628" s="89">
        <f t="shared" si="136"/>
        <v>0</v>
      </c>
      <c r="I628" s="90">
        <f t="shared" si="136"/>
        <v>0</v>
      </c>
      <c r="J628" s="100">
        <f t="shared" si="137"/>
        <v>0</v>
      </c>
    </row>
    <row r="629" spans="1:10" ht="25.5" x14ac:dyDescent="0.25">
      <c r="A629" s="141" t="s">
        <v>1882</v>
      </c>
      <c r="B629" s="74" t="s">
        <v>760</v>
      </c>
      <c r="C629" s="75">
        <v>7</v>
      </c>
      <c r="D629" s="139" t="s">
        <v>351</v>
      </c>
      <c r="E629" s="213"/>
      <c r="F629" s="214"/>
      <c r="G629" s="100">
        <f t="shared" si="135"/>
        <v>0</v>
      </c>
      <c r="H629" s="89">
        <f t="shared" si="136"/>
        <v>0</v>
      </c>
      <c r="I629" s="90">
        <f t="shared" si="136"/>
        <v>0</v>
      </c>
      <c r="J629" s="100">
        <f t="shared" si="137"/>
        <v>0</v>
      </c>
    </row>
    <row r="630" spans="1:10" ht="25.5" x14ac:dyDescent="0.25">
      <c r="A630" s="141" t="s">
        <v>1883</v>
      </c>
      <c r="B630" s="74" t="s">
        <v>761</v>
      </c>
      <c r="C630" s="75">
        <v>3</v>
      </c>
      <c r="D630" s="139" t="s">
        <v>351</v>
      </c>
      <c r="E630" s="213"/>
      <c r="F630" s="214"/>
      <c r="G630" s="100">
        <f t="shared" si="135"/>
        <v>0</v>
      </c>
      <c r="H630" s="89">
        <f t="shared" si="136"/>
        <v>0</v>
      </c>
      <c r="I630" s="90">
        <f t="shared" si="136"/>
        <v>0</v>
      </c>
      <c r="J630" s="100">
        <f t="shared" si="137"/>
        <v>0</v>
      </c>
    </row>
    <row r="631" spans="1:10" ht="25.5" x14ac:dyDescent="0.25">
      <c r="A631" s="141" t="s">
        <v>1884</v>
      </c>
      <c r="B631" s="74" t="s">
        <v>762</v>
      </c>
      <c r="C631" s="75">
        <v>3</v>
      </c>
      <c r="D631" s="139" t="s">
        <v>351</v>
      </c>
      <c r="E631" s="213"/>
      <c r="F631" s="214"/>
      <c r="G631" s="100">
        <f t="shared" si="135"/>
        <v>0</v>
      </c>
      <c r="H631" s="89">
        <f t="shared" si="136"/>
        <v>0</v>
      </c>
      <c r="I631" s="90">
        <f t="shared" si="136"/>
        <v>0</v>
      </c>
      <c r="J631" s="100">
        <f t="shared" si="137"/>
        <v>0</v>
      </c>
    </row>
    <row r="632" spans="1:10" ht="25.5" x14ac:dyDescent="0.25">
      <c r="A632" s="141" t="s">
        <v>1885</v>
      </c>
      <c r="B632" s="74" t="s">
        <v>763</v>
      </c>
      <c r="C632" s="75">
        <v>4</v>
      </c>
      <c r="D632" s="139" t="s">
        <v>351</v>
      </c>
      <c r="E632" s="213"/>
      <c r="F632" s="214"/>
      <c r="G632" s="100">
        <f t="shared" si="135"/>
        <v>0</v>
      </c>
      <c r="H632" s="89">
        <f t="shared" si="136"/>
        <v>0</v>
      </c>
      <c r="I632" s="90">
        <f t="shared" si="136"/>
        <v>0</v>
      </c>
      <c r="J632" s="100">
        <f t="shared" si="137"/>
        <v>0</v>
      </c>
    </row>
    <row r="633" spans="1:10" ht="25.5" x14ac:dyDescent="0.25">
      <c r="A633" s="141" t="s">
        <v>1886</v>
      </c>
      <c r="B633" s="74" t="s">
        <v>764</v>
      </c>
      <c r="C633" s="75">
        <v>6</v>
      </c>
      <c r="D633" s="139" t="s">
        <v>351</v>
      </c>
      <c r="E633" s="213"/>
      <c r="F633" s="214"/>
      <c r="G633" s="100">
        <f t="shared" si="135"/>
        <v>0</v>
      </c>
      <c r="H633" s="89">
        <f t="shared" si="136"/>
        <v>0</v>
      </c>
      <c r="I633" s="90">
        <f t="shared" si="136"/>
        <v>0</v>
      </c>
      <c r="J633" s="100">
        <f t="shared" si="137"/>
        <v>0</v>
      </c>
    </row>
    <row r="634" spans="1:10" ht="25.5" x14ac:dyDescent="0.25">
      <c r="A634" s="141" t="s">
        <v>1887</v>
      </c>
      <c r="B634" s="74" t="s">
        <v>765</v>
      </c>
      <c r="C634" s="75">
        <v>180</v>
      </c>
      <c r="D634" s="139" t="s">
        <v>351</v>
      </c>
      <c r="E634" s="213"/>
      <c r="F634" s="214"/>
      <c r="G634" s="100">
        <f t="shared" si="135"/>
        <v>0</v>
      </c>
      <c r="H634" s="89">
        <f t="shared" si="136"/>
        <v>0</v>
      </c>
      <c r="I634" s="90">
        <f t="shared" si="136"/>
        <v>0</v>
      </c>
      <c r="J634" s="100">
        <f t="shared" si="137"/>
        <v>0</v>
      </c>
    </row>
    <row r="635" spans="1:10" x14ac:dyDescent="0.25">
      <c r="A635" s="141" t="s">
        <v>1888</v>
      </c>
      <c r="B635" s="74" t="s">
        <v>766</v>
      </c>
      <c r="C635" s="75">
        <v>1</v>
      </c>
      <c r="D635" s="139" t="s">
        <v>351</v>
      </c>
      <c r="E635" s="213"/>
      <c r="F635" s="214"/>
      <c r="G635" s="100">
        <f t="shared" si="135"/>
        <v>0</v>
      </c>
      <c r="H635" s="89">
        <f t="shared" si="136"/>
        <v>0</v>
      </c>
      <c r="I635" s="90">
        <f t="shared" si="136"/>
        <v>0</v>
      </c>
      <c r="J635" s="100">
        <f t="shared" si="137"/>
        <v>0</v>
      </c>
    </row>
    <row r="636" spans="1:10" x14ac:dyDescent="0.25">
      <c r="A636" s="141" t="s">
        <v>1889</v>
      </c>
      <c r="B636" s="74" t="s">
        <v>767</v>
      </c>
      <c r="C636" s="75">
        <v>1</v>
      </c>
      <c r="D636" s="139" t="s">
        <v>351</v>
      </c>
      <c r="E636" s="213"/>
      <c r="F636" s="214"/>
      <c r="G636" s="100">
        <f t="shared" si="135"/>
        <v>0</v>
      </c>
      <c r="H636" s="89">
        <f t="shared" si="136"/>
        <v>0</v>
      </c>
      <c r="I636" s="90">
        <f t="shared" si="136"/>
        <v>0</v>
      </c>
      <c r="J636" s="100">
        <f t="shared" si="137"/>
        <v>0</v>
      </c>
    </row>
    <row r="637" spans="1:10" x14ac:dyDescent="0.25">
      <c r="A637" s="141" t="s">
        <v>1890</v>
      </c>
      <c r="B637" s="74" t="s">
        <v>768</v>
      </c>
      <c r="C637" s="75">
        <v>1</v>
      </c>
      <c r="D637" s="139" t="s">
        <v>351</v>
      </c>
      <c r="E637" s="213"/>
      <c r="F637" s="214"/>
      <c r="G637" s="100">
        <f t="shared" si="135"/>
        <v>0</v>
      </c>
      <c r="H637" s="89">
        <f t="shared" si="136"/>
        <v>0</v>
      </c>
      <c r="I637" s="90">
        <f t="shared" si="136"/>
        <v>0</v>
      </c>
      <c r="J637" s="100">
        <f t="shared" si="137"/>
        <v>0</v>
      </c>
    </row>
    <row r="638" spans="1:10" x14ac:dyDescent="0.25">
      <c r="A638" s="141" t="s">
        <v>1891</v>
      </c>
      <c r="B638" s="74" t="s">
        <v>769</v>
      </c>
      <c r="C638" s="75">
        <v>1</v>
      </c>
      <c r="D638" s="139" t="s">
        <v>351</v>
      </c>
      <c r="E638" s="213"/>
      <c r="F638" s="214"/>
      <c r="G638" s="100">
        <f t="shared" si="135"/>
        <v>0</v>
      </c>
      <c r="H638" s="89">
        <f t="shared" si="136"/>
        <v>0</v>
      </c>
      <c r="I638" s="90">
        <f t="shared" si="136"/>
        <v>0</v>
      </c>
      <c r="J638" s="100">
        <f t="shared" si="137"/>
        <v>0</v>
      </c>
    </row>
    <row r="639" spans="1:10" x14ac:dyDescent="0.25">
      <c r="A639" s="141" t="s">
        <v>1892</v>
      </c>
      <c r="B639" s="153" t="s">
        <v>770</v>
      </c>
      <c r="C639" s="154">
        <v>1</v>
      </c>
      <c r="D639" s="155" t="s">
        <v>351</v>
      </c>
      <c r="E639" s="220"/>
      <c r="F639" s="221"/>
      <c r="G639" s="158">
        <f t="shared" si="135"/>
        <v>0</v>
      </c>
      <c r="H639" s="156">
        <f t="shared" si="136"/>
        <v>0</v>
      </c>
      <c r="I639" s="157">
        <f t="shared" si="136"/>
        <v>0</v>
      </c>
      <c r="J639" s="158">
        <f t="shared" si="137"/>
        <v>0</v>
      </c>
    </row>
    <row r="640" spans="1:10" x14ac:dyDescent="0.25">
      <c r="A640" s="141" t="s">
        <v>1893</v>
      </c>
      <c r="B640" s="74" t="s">
        <v>771</v>
      </c>
      <c r="C640" s="75">
        <v>1</v>
      </c>
      <c r="D640" s="139" t="s">
        <v>351</v>
      </c>
      <c r="E640" s="213"/>
      <c r="F640" s="214"/>
      <c r="G640" s="100">
        <f t="shared" si="135"/>
        <v>0</v>
      </c>
      <c r="H640" s="89">
        <f t="shared" si="136"/>
        <v>0</v>
      </c>
      <c r="I640" s="90">
        <f t="shared" si="136"/>
        <v>0</v>
      </c>
      <c r="J640" s="100">
        <f t="shared" si="137"/>
        <v>0</v>
      </c>
    </row>
    <row r="641" spans="1:10" x14ac:dyDescent="0.25">
      <c r="A641" s="141" t="s">
        <v>1894</v>
      </c>
      <c r="B641" s="74" t="s">
        <v>772</v>
      </c>
      <c r="C641" s="75">
        <v>1</v>
      </c>
      <c r="D641" s="139" t="s">
        <v>351</v>
      </c>
      <c r="E641" s="213"/>
      <c r="F641" s="214"/>
      <c r="G641" s="100">
        <f t="shared" si="135"/>
        <v>0</v>
      </c>
      <c r="H641" s="89">
        <f t="shared" si="136"/>
        <v>0</v>
      </c>
      <c r="I641" s="90">
        <f t="shared" si="136"/>
        <v>0</v>
      </c>
      <c r="J641" s="100">
        <f t="shared" si="137"/>
        <v>0</v>
      </c>
    </row>
    <row r="642" spans="1:10" x14ac:dyDescent="0.25">
      <c r="A642" s="141" t="s">
        <v>1895</v>
      </c>
      <c r="B642" s="74" t="s">
        <v>773</v>
      </c>
      <c r="C642" s="75">
        <v>1</v>
      </c>
      <c r="D642" s="139" t="s">
        <v>351</v>
      </c>
      <c r="E642" s="213"/>
      <c r="F642" s="214"/>
      <c r="G642" s="100">
        <f t="shared" si="135"/>
        <v>0</v>
      </c>
      <c r="H642" s="89">
        <f t="shared" si="136"/>
        <v>0</v>
      </c>
      <c r="I642" s="90">
        <f t="shared" si="136"/>
        <v>0</v>
      </c>
      <c r="J642" s="100">
        <f t="shared" si="137"/>
        <v>0</v>
      </c>
    </row>
    <row r="643" spans="1:10" x14ac:dyDescent="0.25">
      <c r="A643" s="141" t="s">
        <v>1896</v>
      </c>
      <c r="B643" s="74" t="s">
        <v>774</v>
      </c>
      <c r="C643" s="75">
        <v>1</v>
      </c>
      <c r="D643" s="139" t="s">
        <v>351</v>
      </c>
      <c r="E643" s="213"/>
      <c r="F643" s="214"/>
      <c r="G643" s="100">
        <f t="shared" si="135"/>
        <v>0</v>
      </c>
      <c r="H643" s="89">
        <f t="shared" si="136"/>
        <v>0</v>
      </c>
      <c r="I643" s="90">
        <f t="shared" si="136"/>
        <v>0</v>
      </c>
      <c r="J643" s="100">
        <f t="shared" si="137"/>
        <v>0</v>
      </c>
    </row>
    <row r="644" spans="1:10" x14ac:dyDescent="0.25">
      <c r="A644" s="141" t="s">
        <v>1897</v>
      </c>
      <c r="B644" s="74" t="s">
        <v>775</v>
      </c>
      <c r="C644" s="75">
        <v>1</v>
      </c>
      <c r="D644" s="139" t="s">
        <v>351</v>
      </c>
      <c r="E644" s="213"/>
      <c r="F644" s="214"/>
      <c r="G644" s="100">
        <f t="shared" si="135"/>
        <v>0</v>
      </c>
      <c r="H644" s="89">
        <f t="shared" si="136"/>
        <v>0</v>
      </c>
      <c r="I644" s="90">
        <f t="shared" si="136"/>
        <v>0</v>
      </c>
      <c r="J644" s="100">
        <f t="shared" si="137"/>
        <v>0</v>
      </c>
    </row>
    <row r="645" spans="1:10" x14ac:dyDescent="0.25">
      <c r="A645" s="141" t="s">
        <v>1898</v>
      </c>
      <c r="B645" s="74" t="s">
        <v>776</v>
      </c>
      <c r="C645" s="75">
        <v>1</v>
      </c>
      <c r="D645" s="139" t="s">
        <v>351</v>
      </c>
      <c r="E645" s="213"/>
      <c r="F645" s="214"/>
      <c r="G645" s="100">
        <f t="shared" si="135"/>
        <v>0</v>
      </c>
      <c r="H645" s="89">
        <f t="shared" si="136"/>
        <v>0</v>
      </c>
      <c r="I645" s="90">
        <f t="shared" si="136"/>
        <v>0</v>
      </c>
      <c r="J645" s="100">
        <f t="shared" si="137"/>
        <v>0</v>
      </c>
    </row>
    <row r="646" spans="1:10" x14ac:dyDescent="0.25">
      <c r="A646" s="141" t="s">
        <v>1899</v>
      </c>
      <c r="B646" s="74" t="s">
        <v>777</v>
      </c>
      <c r="C646" s="75">
        <v>1</v>
      </c>
      <c r="D646" s="139" t="s">
        <v>351</v>
      </c>
      <c r="E646" s="213"/>
      <c r="F646" s="214"/>
      <c r="G646" s="100">
        <f t="shared" si="135"/>
        <v>0</v>
      </c>
      <c r="H646" s="89">
        <f t="shared" si="136"/>
        <v>0</v>
      </c>
      <c r="I646" s="90">
        <f t="shared" si="136"/>
        <v>0</v>
      </c>
      <c r="J646" s="100">
        <f t="shared" si="137"/>
        <v>0</v>
      </c>
    </row>
    <row r="647" spans="1:10" x14ac:dyDescent="0.25">
      <c r="A647" s="141" t="s">
        <v>1900</v>
      </c>
      <c r="B647" s="74" t="s">
        <v>778</v>
      </c>
      <c r="C647" s="75">
        <v>1</v>
      </c>
      <c r="D647" s="139" t="s">
        <v>351</v>
      </c>
      <c r="E647" s="213"/>
      <c r="F647" s="214"/>
      <c r="G647" s="100">
        <f t="shared" si="135"/>
        <v>0</v>
      </c>
      <c r="H647" s="89">
        <f t="shared" si="136"/>
        <v>0</v>
      </c>
      <c r="I647" s="90">
        <f t="shared" si="136"/>
        <v>0</v>
      </c>
      <c r="J647" s="100">
        <f t="shared" si="137"/>
        <v>0</v>
      </c>
    </row>
    <row r="648" spans="1:10" x14ac:dyDescent="0.25">
      <c r="A648" s="141" t="s">
        <v>1901</v>
      </c>
      <c r="B648" s="74" t="s">
        <v>779</v>
      </c>
      <c r="C648" s="75">
        <v>2</v>
      </c>
      <c r="D648" s="139" t="s">
        <v>351</v>
      </c>
      <c r="E648" s="213"/>
      <c r="F648" s="214"/>
      <c r="G648" s="100">
        <f t="shared" si="135"/>
        <v>0</v>
      </c>
      <c r="H648" s="89">
        <f t="shared" si="136"/>
        <v>0</v>
      </c>
      <c r="I648" s="90">
        <f t="shared" si="136"/>
        <v>0</v>
      </c>
      <c r="J648" s="100">
        <f t="shared" si="137"/>
        <v>0</v>
      </c>
    </row>
    <row r="649" spans="1:10" x14ac:dyDescent="0.25">
      <c r="A649" s="141" t="s">
        <v>1902</v>
      </c>
      <c r="B649" s="74" t="s">
        <v>780</v>
      </c>
      <c r="C649" s="75">
        <v>1</v>
      </c>
      <c r="D649" s="139" t="s">
        <v>351</v>
      </c>
      <c r="E649" s="213"/>
      <c r="F649" s="214"/>
      <c r="G649" s="100">
        <f t="shared" si="135"/>
        <v>0</v>
      </c>
      <c r="H649" s="89">
        <f t="shared" si="136"/>
        <v>0</v>
      </c>
      <c r="I649" s="90">
        <f t="shared" si="136"/>
        <v>0</v>
      </c>
      <c r="J649" s="100">
        <f t="shared" si="137"/>
        <v>0</v>
      </c>
    </row>
    <row r="650" spans="1:10" x14ac:dyDescent="0.25">
      <c r="A650" s="141" t="s">
        <v>1903</v>
      </c>
      <c r="B650" s="74" t="s">
        <v>781</v>
      </c>
      <c r="C650" s="75">
        <v>2</v>
      </c>
      <c r="D650" s="139" t="s">
        <v>351</v>
      </c>
      <c r="E650" s="213"/>
      <c r="F650" s="214"/>
      <c r="G650" s="100">
        <f t="shared" si="135"/>
        <v>0</v>
      </c>
      <c r="H650" s="89">
        <f t="shared" si="136"/>
        <v>0</v>
      </c>
      <c r="I650" s="90">
        <f t="shared" si="136"/>
        <v>0</v>
      </c>
      <c r="J650" s="100">
        <f t="shared" si="137"/>
        <v>0</v>
      </c>
    </row>
    <row r="651" spans="1:10" x14ac:dyDescent="0.25">
      <c r="A651" s="141" t="s">
        <v>1904</v>
      </c>
      <c r="B651" s="74" t="s">
        <v>782</v>
      </c>
      <c r="C651" s="75">
        <v>4</v>
      </c>
      <c r="D651" s="139" t="s">
        <v>351</v>
      </c>
      <c r="E651" s="213"/>
      <c r="F651" s="214"/>
      <c r="G651" s="100">
        <f t="shared" si="135"/>
        <v>0</v>
      </c>
      <c r="H651" s="89">
        <f t="shared" si="136"/>
        <v>0</v>
      </c>
      <c r="I651" s="90">
        <f t="shared" si="136"/>
        <v>0</v>
      </c>
      <c r="J651" s="100">
        <f t="shared" si="137"/>
        <v>0</v>
      </c>
    </row>
    <row r="652" spans="1:10" x14ac:dyDescent="0.25">
      <c r="A652" s="141" t="s">
        <v>1905</v>
      </c>
      <c r="B652" s="74" t="s">
        <v>783</v>
      </c>
      <c r="C652" s="75">
        <v>12</v>
      </c>
      <c r="D652" s="139" t="s">
        <v>351</v>
      </c>
      <c r="E652" s="213"/>
      <c r="F652" s="214"/>
      <c r="G652" s="100">
        <f t="shared" si="135"/>
        <v>0</v>
      </c>
      <c r="H652" s="89">
        <f t="shared" si="136"/>
        <v>0</v>
      </c>
      <c r="I652" s="90">
        <f t="shared" si="136"/>
        <v>0</v>
      </c>
      <c r="J652" s="100">
        <f t="shared" si="137"/>
        <v>0</v>
      </c>
    </row>
    <row r="653" spans="1:10" x14ac:dyDescent="0.25">
      <c r="A653" s="141" t="s">
        <v>1906</v>
      </c>
      <c r="B653" s="74" t="s">
        <v>784</v>
      </c>
      <c r="C653" s="75">
        <v>18</v>
      </c>
      <c r="D653" s="139" t="s">
        <v>351</v>
      </c>
      <c r="E653" s="213"/>
      <c r="F653" s="214"/>
      <c r="G653" s="100">
        <f t="shared" si="135"/>
        <v>0</v>
      </c>
      <c r="H653" s="89">
        <f t="shared" si="136"/>
        <v>0</v>
      </c>
      <c r="I653" s="90">
        <f t="shared" si="136"/>
        <v>0</v>
      </c>
      <c r="J653" s="100">
        <f t="shared" si="137"/>
        <v>0</v>
      </c>
    </row>
    <row r="654" spans="1:10" x14ac:dyDescent="0.25">
      <c r="A654" s="141" t="s">
        <v>1907</v>
      </c>
      <c r="B654" s="74" t="s">
        <v>785</v>
      </c>
      <c r="C654" s="75">
        <v>24</v>
      </c>
      <c r="D654" s="139" t="s">
        <v>351</v>
      </c>
      <c r="E654" s="213"/>
      <c r="F654" s="214"/>
      <c r="G654" s="100">
        <f t="shared" si="135"/>
        <v>0</v>
      </c>
      <c r="H654" s="89">
        <f t="shared" si="136"/>
        <v>0</v>
      </c>
      <c r="I654" s="90">
        <f t="shared" si="136"/>
        <v>0</v>
      </c>
      <c r="J654" s="100">
        <f t="shared" si="137"/>
        <v>0</v>
      </c>
    </row>
    <row r="655" spans="1:10" x14ac:dyDescent="0.25">
      <c r="A655" s="141" t="s">
        <v>1908</v>
      </c>
      <c r="B655" s="74" t="s">
        <v>786</v>
      </c>
      <c r="C655" s="75">
        <v>4</v>
      </c>
      <c r="D655" s="139" t="s">
        <v>351</v>
      </c>
      <c r="E655" s="213"/>
      <c r="F655" s="214"/>
      <c r="G655" s="100">
        <f t="shared" si="135"/>
        <v>0</v>
      </c>
      <c r="H655" s="89">
        <f t="shared" si="136"/>
        <v>0</v>
      </c>
      <c r="I655" s="90">
        <f t="shared" si="136"/>
        <v>0</v>
      </c>
      <c r="J655" s="100">
        <f t="shared" si="137"/>
        <v>0</v>
      </c>
    </row>
    <row r="656" spans="1:10" x14ac:dyDescent="0.25">
      <c r="A656" s="141" t="s">
        <v>1909</v>
      </c>
      <c r="B656" s="69" t="s">
        <v>787</v>
      </c>
      <c r="C656" s="70">
        <v>10</v>
      </c>
      <c r="D656" s="131" t="s">
        <v>788</v>
      </c>
      <c r="E656" s="211"/>
      <c r="F656" s="212"/>
      <c r="G656" s="72">
        <f t="shared" si="135"/>
        <v>0</v>
      </c>
      <c r="H656" s="71">
        <f t="shared" si="136"/>
        <v>0</v>
      </c>
      <c r="I656" s="86">
        <f t="shared" si="136"/>
        <v>0</v>
      </c>
      <c r="J656" s="72">
        <f t="shared" si="137"/>
        <v>0</v>
      </c>
    </row>
    <row r="657" spans="1:10" x14ac:dyDescent="0.25">
      <c r="A657" s="141" t="s">
        <v>1910</v>
      </c>
      <c r="B657" s="69" t="s">
        <v>789</v>
      </c>
      <c r="C657" s="70">
        <v>291</v>
      </c>
      <c r="D657" s="131" t="s">
        <v>267</v>
      </c>
      <c r="E657" s="211"/>
      <c r="F657" s="212"/>
      <c r="G657" s="72">
        <f t="shared" si="135"/>
        <v>0</v>
      </c>
      <c r="H657" s="71">
        <f t="shared" si="136"/>
        <v>0</v>
      </c>
      <c r="I657" s="86">
        <f t="shared" si="136"/>
        <v>0</v>
      </c>
      <c r="J657" s="72">
        <f t="shared" si="137"/>
        <v>0</v>
      </c>
    </row>
    <row r="658" spans="1:10" x14ac:dyDescent="0.25">
      <c r="A658" s="141" t="s">
        <v>1911</v>
      </c>
      <c r="B658" s="69" t="s">
        <v>790</v>
      </c>
      <c r="C658" s="70">
        <v>42</v>
      </c>
      <c r="D658" s="131" t="s">
        <v>267</v>
      </c>
      <c r="E658" s="211"/>
      <c r="F658" s="212"/>
      <c r="G658" s="72">
        <f t="shared" si="135"/>
        <v>0</v>
      </c>
      <c r="H658" s="71">
        <f t="shared" si="136"/>
        <v>0</v>
      </c>
      <c r="I658" s="86">
        <f t="shared" si="136"/>
        <v>0</v>
      </c>
      <c r="J658" s="72">
        <f t="shared" si="137"/>
        <v>0</v>
      </c>
    </row>
    <row r="659" spans="1:10" x14ac:dyDescent="0.25">
      <c r="A659" s="79" t="s">
        <v>54</v>
      </c>
      <c r="B659" s="80" t="s">
        <v>791</v>
      </c>
      <c r="C659" s="70"/>
      <c r="D659" s="81"/>
      <c r="E659" s="82"/>
      <c r="F659" s="82"/>
      <c r="G659" s="83">
        <f>SUBTOTAL(9,G606:G658)</f>
        <v>0</v>
      </c>
      <c r="H659" s="82"/>
      <c r="I659" s="82"/>
      <c r="J659" s="83">
        <f>SUBTOTAL(9,J606:J658)</f>
        <v>0</v>
      </c>
    </row>
    <row r="660" spans="1:10" x14ac:dyDescent="0.25">
      <c r="A660" s="79" t="s">
        <v>192</v>
      </c>
      <c r="B660" s="84" t="s">
        <v>792</v>
      </c>
      <c r="C660" s="70"/>
      <c r="D660" s="81"/>
      <c r="E660" s="82"/>
      <c r="F660" s="82"/>
      <c r="G660" s="83"/>
      <c r="H660" s="82"/>
      <c r="I660" s="82"/>
      <c r="J660" s="83"/>
    </row>
    <row r="661" spans="1:10" ht="25.5" x14ac:dyDescent="0.25">
      <c r="A661" s="141" t="s">
        <v>1912</v>
      </c>
      <c r="B661" s="69" t="s">
        <v>793</v>
      </c>
      <c r="C661" s="70">
        <v>5</v>
      </c>
      <c r="D661" s="131" t="s">
        <v>267</v>
      </c>
      <c r="E661" s="211"/>
      <c r="F661" s="212"/>
      <c r="G661" s="72">
        <f t="shared" ref="G661:G667" si="138">ROUND((F661+E661)*$C661,2)</f>
        <v>0</v>
      </c>
      <c r="H661" s="71">
        <f t="shared" ref="H661:I667" si="139">+E661*(1+$J$4)</f>
        <v>0</v>
      </c>
      <c r="I661" s="86">
        <f t="shared" si="139"/>
        <v>0</v>
      </c>
      <c r="J661" s="72">
        <f t="shared" ref="J661:J667" si="140">ROUND((I661+H661)*$C661,2)</f>
        <v>0</v>
      </c>
    </row>
    <row r="662" spans="1:10" x14ac:dyDescent="0.25">
      <c r="A662" s="141" t="s">
        <v>1913</v>
      </c>
      <c r="B662" s="69" t="s">
        <v>794</v>
      </c>
      <c r="C662" s="70">
        <v>5</v>
      </c>
      <c r="D662" s="131" t="s">
        <v>267</v>
      </c>
      <c r="E662" s="211"/>
      <c r="F662" s="212"/>
      <c r="G662" s="72">
        <f t="shared" si="138"/>
        <v>0</v>
      </c>
      <c r="H662" s="71">
        <f t="shared" si="139"/>
        <v>0</v>
      </c>
      <c r="I662" s="86">
        <f t="shared" si="139"/>
        <v>0</v>
      </c>
      <c r="J662" s="72">
        <f t="shared" si="140"/>
        <v>0</v>
      </c>
    </row>
    <row r="663" spans="1:10" ht="25.5" x14ac:dyDescent="0.25">
      <c r="A663" s="141" t="s">
        <v>1914</v>
      </c>
      <c r="B663" s="69" t="s">
        <v>795</v>
      </c>
      <c r="C663" s="70">
        <v>5</v>
      </c>
      <c r="D663" s="131" t="s">
        <v>267</v>
      </c>
      <c r="E663" s="211"/>
      <c r="F663" s="212"/>
      <c r="G663" s="72">
        <f t="shared" si="138"/>
        <v>0</v>
      </c>
      <c r="H663" s="71">
        <f t="shared" si="139"/>
        <v>0</v>
      </c>
      <c r="I663" s="86">
        <f t="shared" si="139"/>
        <v>0</v>
      </c>
      <c r="J663" s="72">
        <f t="shared" si="140"/>
        <v>0</v>
      </c>
    </row>
    <row r="664" spans="1:10" ht="25.5" x14ac:dyDescent="0.25">
      <c r="A664" s="141" t="s">
        <v>1915</v>
      </c>
      <c r="B664" s="69" t="s">
        <v>796</v>
      </c>
      <c r="C664" s="70">
        <v>5</v>
      </c>
      <c r="D664" s="131" t="s">
        <v>267</v>
      </c>
      <c r="E664" s="211"/>
      <c r="F664" s="212"/>
      <c r="G664" s="72">
        <f t="shared" si="138"/>
        <v>0</v>
      </c>
      <c r="H664" s="71">
        <f t="shared" si="139"/>
        <v>0</v>
      </c>
      <c r="I664" s="86">
        <f t="shared" si="139"/>
        <v>0</v>
      </c>
      <c r="J664" s="72">
        <f t="shared" si="140"/>
        <v>0</v>
      </c>
    </row>
    <row r="665" spans="1:10" x14ac:dyDescent="0.25">
      <c r="A665" s="141" t="s">
        <v>1916</v>
      </c>
      <c r="B665" s="69" t="s">
        <v>797</v>
      </c>
      <c r="C665" s="70">
        <v>1</v>
      </c>
      <c r="D665" s="131" t="s">
        <v>196</v>
      </c>
      <c r="E665" s="211"/>
      <c r="F665" s="212"/>
      <c r="G665" s="72">
        <f t="shared" si="138"/>
        <v>0</v>
      </c>
      <c r="H665" s="71">
        <f t="shared" si="139"/>
        <v>0</v>
      </c>
      <c r="I665" s="86">
        <f t="shared" si="139"/>
        <v>0</v>
      </c>
      <c r="J665" s="72">
        <f t="shared" si="140"/>
        <v>0</v>
      </c>
    </row>
    <row r="666" spans="1:10" x14ac:dyDescent="0.25">
      <c r="A666" s="141" t="s">
        <v>1917</v>
      </c>
      <c r="B666" s="69" t="s">
        <v>733</v>
      </c>
      <c r="C666" s="70">
        <v>1</v>
      </c>
      <c r="D666" s="131" t="s">
        <v>196</v>
      </c>
      <c r="E666" s="211"/>
      <c r="F666" s="212"/>
      <c r="G666" s="72">
        <f t="shared" si="138"/>
        <v>0</v>
      </c>
      <c r="H666" s="71">
        <f t="shared" si="139"/>
        <v>0</v>
      </c>
      <c r="I666" s="86">
        <f t="shared" si="139"/>
        <v>0</v>
      </c>
      <c r="J666" s="72">
        <f t="shared" si="140"/>
        <v>0</v>
      </c>
    </row>
    <row r="667" spans="1:10" ht="25.5" x14ac:dyDescent="0.25">
      <c r="A667" s="141" t="s">
        <v>1918</v>
      </c>
      <c r="B667" s="69" t="s">
        <v>798</v>
      </c>
      <c r="C667" s="70">
        <v>1</v>
      </c>
      <c r="D667" s="131" t="s">
        <v>196</v>
      </c>
      <c r="E667" s="211"/>
      <c r="F667" s="212"/>
      <c r="G667" s="72">
        <f t="shared" si="138"/>
        <v>0</v>
      </c>
      <c r="H667" s="71">
        <f t="shared" si="139"/>
        <v>0</v>
      </c>
      <c r="I667" s="86">
        <f t="shared" si="139"/>
        <v>0</v>
      </c>
      <c r="J667" s="72">
        <f t="shared" si="140"/>
        <v>0</v>
      </c>
    </row>
    <row r="668" spans="1:10" x14ac:dyDescent="0.25">
      <c r="A668" s="79" t="s">
        <v>54</v>
      </c>
      <c r="B668" s="80" t="s">
        <v>799</v>
      </c>
      <c r="C668" s="70"/>
      <c r="D668" s="81"/>
      <c r="E668" s="82"/>
      <c r="F668" s="82"/>
      <c r="G668" s="83">
        <f>SUBTOTAL(9,G661:G667)</f>
        <v>0</v>
      </c>
      <c r="H668" s="82"/>
      <c r="I668" s="82"/>
      <c r="J668" s="83">
        <f>SUBTOTAL(9,J661:J667)</f>
        <v>0</v>
      </c>
    </row>
    <row r="669" spans="1:10" x14ac:dyDescent="0.25">
      <c r="A669" s="79" t="s">
        <v>194</v>
      </c>
      <c r="B669" s="84" t="s">
        <v>800</v>
      </c>
      <c r="C669" s="70"/>
      <c r="D669" s="81"/>
      <c r="E669" s="82"/>
      <c r="F669" s="82"/>
      <c r="G669" s="83"/>
      <c r="H669" s="82"/>
      <c r="I669" s="82"/>
      <c r="J669" s="83"/>
    </row>
    <row r="670" spans="1:10" x14ac:dyDescent="0.25">
      <c r="A670" s="138" t="s">
        <v>1919</v>
      </c>
      <c r="B670" s="74" t="s">
        <v>801</v>
      </c>
      <c r="C670" s="75">
        <v>1</v>
      </c>
      <c r="D670" s="139" t="s">
        <v>196</v>
      </c>
      <c r="E670" s="211"/>
      <c r="F670" s="212"/>
      <c r="G670" s="100">
        <f>ROUND((F670+E670)*$C670,2)</f>
        <v>0</v>
      </c>
      <c r="H670" s="71">
        <f>+E670*(1+$J$4)</f>
        <v>0</v>
      </c>
      <c r="I670" s="86">
        <f>+F670*(1+$J$4)</f>
        <v>0</v>
      </c>
      <c r="J670" s="100">
        <f>ROUND((I670+H670)*$C670,2)</f>
        <v>0</v>
      </c>
    </row>
    <row r="671" spans="1:10" x14ac:dyDescent="0.25">
      <c r="A671" s="79" t="s">
        <v>54</v>
      </c>
      <c r="B671" s="80" t="s">
        <v>802</v>
      </c>
      <c r="C671" s="70"/>
      <c r="D671" s="81"/>
      <c r="E671" s="82"/>
      <c r="F671" s="82"/>
      <c r="G671" s="83">
        <f>SUBTOTAL(9,G670)</f>
        <v>0</v>
      </c>
      <c r="H671" s="82"/>
      <c r="I671" s="82"/>
      <c r="J671" s="83">
        <f>SUBTOTAL(9,J670)</f>
        <v>0</v>
      </c>
    </row>
    <row r="672" spans="1:10" ht="25.5" x14ac:dyDescent="0.25">
      <c r="A672" s="79" t="s">
        <v>493</v>
      </c>
      <c r="B672" s="84" t="s">
        <v>803</v>
      </c>
      <c r="C672" s="70"/>
      <c r="D672" s="81"/>
      <c r="E672" s="82"/>
      <c r="F672" s="82"/>
      <c r="G672" s="83"/>
      <c r="H672" s="82"/>
      <c r="I672" s="82"/>
      <c r="J672" s="83"/>
    </row>
    <row r="673" spans="1:10" x14ac:dyDescent="0.25">
      <c r="A673" s="141" t="s">
        <v>495</v>
      </c>
      <c r="B673" s="69" t="s">
        <v>804</v>
      </c>
      <c r="C673" s="70">
        <v>90</v>
      </c>
      <c r="D673" s="131" t="s">
        <v>267</v>
      </c>
      <c r="E673" s="211"/>
      <c r="F673" s="212"/>
      <c r="G673" s="72">
        <f t="shared" ref="G673:G678" si="141">ROUND((F673+E673)*$C673,2)</f>
        <v>0</v>
      </c>
      <c r="H673" s="71">
        <f t="shared" ref="H673:I678" si="142">+E673*(1+$J$4)</f>
        <v>0</v>
      </c>
      <c r="I673" s="86">
        <f t="shared" si="142"/>
        <v>0</v>
      </c>
      <c r="J673" s="72">
        <f t="shared" ref="J673:J678" si="143">ROUND((I673+H673)*$C673,2)</f>
        <v>0</v>
      </c>
    </row>
    <row r="674" spans="1:10" x14ac:dyDescent="0.25">
      <c r="A674" s="141" t="s">
        <v>497</v>
      </c>
      <c r="B674" s="69" t="s">
        <v>805</v>
      </c>
      <c r="C674" s="70">
        <v>380</v>
      </c>
      <c r="D674" s="131" t="s">
        <v>267</v>
      </c>
      <c r="E674" s="211"/>
      <c r="F674" s="212"/>
      <c r="G674" s="72">
        <f t="shared" si="141"/>
        <v>0</v>
      </c>
      <c r="H674" s="71">
        <f t="shared" si="142"/>
        <v>0</v>
      </c>
      <c r="I674" s="86">
        <f t="shared" si="142"/>
        <v>0</v>
      </c>
      <c r="J674" s="72">
        <f t="shared" si="143"/>
        <v>0</v>
      </c>
    </row>
    <row r="675" spans="1:10" x14ac:dyDescent="0.25">
      <c r="A675" s="141" t="s">
        <v>499</v>
      </c>
      <c r="B675" s="69" t="s">
        <v>806</v>
      </c>
      <c r="C675" s="70">
        <v>90</v>
      </c>
      <c r="D675" s="131" t="s">
        <v>267</v>
      </c>
      <c r="E675" s="211"/>
      <c r="F675" s="212"/>
      <c r="G675" s="72">
        <f t="shared" si="141"/>
        <v>0</v>
      </c>
      <c r="H675" s="71">
        <f t="shared" si="142"/>
        <v>0</v>
      </c>
      <c r="I675" s="86">
        <f t="shared" si="142"/>
        <v>0</v>
      </c>
      <c r="J675" s="72">
        <f t="shared" si="143"/>
        <v>0</v>
      </c>
    </row>
    <row r="676" spans="1:10" x14ac:dyDescent="0.25">
      <c r="A676" s="141" t="s">
        <v>501</v>
      </c>
      <c r="B676" s="69" t="s">
        <v>807</v>
      </c>
      <c r="C676" s="70">
        <v>84</v>
      </c>
      <c r="D676" s="131" t="s">
        <v>267</v>
      </c>
      <c r="E676" s="211"/>
      <c r="F676" s="212"/>
      <c r="G676" s="72">
        <f t="shared" si="141"/>
        <v>0</v>
      </c>
      <c r="H676" s="71">
        <f t="shared" si="142"/>
        <v>0</v>
      </c>
      <c r="I676" s="86">
        <f t="shared" si="142"/>
        <v>0</v>
      </c>
      <c r="J676" s="72">
        <f t="shared" si="143"/>
        <v>0</v>
      </c>
    </row>
    <row r="677" spans="1:10" x14ac:dyDescent="0.25">
      <c r="A677" s="141" t="s">
        <v>1920</v>
      </c>
      <c r="B677" s="69" t="s">
        <v>808</v>
      </c>
      <c r="C677" s="70">
        <v>54</v>
      </c>
      <c r="D677" s="131" t="s">
        <v>267</v>
      </c>
      <c r="E677" s="211"/>
      <c r="F677" s="212"/>
      <c r="G677" s="72">
        <f t="shared" si="141"/>
        <v>0</v>
      </c>
      <c r="H677" s="71">
        <f t="shared" si="142"/>
        <v>0</v>
      </c>
      <c r="I677" s="86">
        <f t="shared" si="142"/>
        <v>0</v>
      </c>
      <c r="J677" s="72">
        <f t="shared" si="143"/>
        <v>0</v>
      </c>
    </row>
    <row r="678" spans="1:10" x14ac:dyDescent="0.25">
      <c r="A678" s="141" t="s">
        <v>1921</v>
      </c>
      <c r="B678" s="69" t="s">
        <v>809</v>
      </c>
      <c r="C678" s="70">
        <v>234</v>
      </c>
      <c r="D678" s="131" t="s">
        <v>267</v>
      </c>
      <c r="E678" s="211"/>
      <c r="F678" s="212"/>
      <c r="G678" s="72">
        <f t="shared" si="141"/>
        <v>0</v>
      </c>
      <c r="H678" s="71">
        <f t="shared" si="142"/>
        <v>0</v>
      </c>
      <c r="I678" s="86">
        <f t="shared" si="142"/>
        <v>0</v>
      </c>
      <c r="J678" s="72">
        <f t="shared" si="143"/>
        <v>0</v>
      </c>
    </row>
    <row r="679" spans="1:10" s="5" customFormat="1" x14ac:dyDescent="0.25">
      <c r="A679" s="68" t="s">
        <v>54</v>
      </c>
      <c r="B679" s="126" t="s">
        <v>810</v>
      </c>
      <c r="C679" s="103"/>
      <c r="D679" s="124"/>
      <c r="E679" s="108"/>
      <c r="F679" s="108"/>
      <c r="G679" s="125">
        <f>SUBTOTAL(9,G673:G678)</f>
        <v>0</v>
      </c>
      <c r="H679" s="108"/>
      <c r="I679" s="108"/>
      <c r="J679" s="125">
        <f>SUBTOTAL(9,J673:J678)</f>
        <v>0</v>
      </c>
    </row>
    <row r="680" spans="1:10" s="5" customFormat="1" ht="25.5" x14ac:dyDescent="0.25">
      <c r="A680" s="68" t="s">
        <v>503</v>
      </c>
      <c r="B680" s="123" t="s">
        <v>803</v>
      </c>
      <c r="C680" s="103"/>
      <c r="D680" s="124"/>
      <c r="E680" s="108"/>
      <c r="F680" s="108"/>
      <c r="G680" s="125"/>
      <c r="H680" s="108"/>
      <c r="I680" s="108"/>
      <c r="J680" s="125"/>
    </row>
    <row r="681" spans="1:10" s="5" customFormat="1" x14ac:dyDescent="0.25">
      <c r="A681" s="141" t="s">
        <v>505</v>
      </c>
      <c r="B681" s="137" t="s">
        <v>811</v>
      </c>
      <c r="C681" s="103">
        <v>102</v>
      </c>
      <c r="D681" s="136" t="s">
        <v>267</v>
      </c>
      <c r="E681" s="211"/>
      <c r="F681" s="211"/>
      <c r="G681" s="76">
        <f t="shared" ref="G681:G685" si="144">ROUND((F681+E681)*$C681,2)</f>
        <v>0</v>
      </c>
      <c r="H681" s="71">
        <f t="shared" ref="H681:I685" si="145">+E681*(1+$J$4)</f>
        <v>0</v>
      </c>
      <c r="I681" s="71">
        <f t="shared" si="145"/>
        <v>0</v>
      </c>
      <c r="J681" s="76">
        <f t="shared" ref="J681:J685" si="146">ROUND((I681+H681)*$C681,2)</f>
        <v>0</v>
      </c>
    </row>
    <row r="682" spans="1:10" s="5" customFormat="1" x14ac:dyDescent="0.25">
      <c r="A682" s="141" t="s">
        <v>506</v>
      </c>
      <c r="B682" s="137" t="s">
        <v>812</v>
      </c>
      <c r="C682" s="103">
        <v>24</v>
      </c>
      <c r="D682" s="136" t="s">
        <v>267</v>
      </c>
      <c r="E682" s="211"/>
      <c r="F682" s="211"/>
      <c r="G682" s="76">
        <f t="shared" si="144"/>
        <v>0</v>
      </c>
      <c r="H682" s="71">
        <f t="shared" si="145"/>
        <v>0</v>
      </c>
      <c r="I682" s="71">
        <f t="shared" si="145"/>
        <v>0</v>
      </c>
      <c r="J682" s="76">
        <f t="shared" si="146"/>
        <v>0</v>
      </c>
    </row>
    <row r="683" spans="1:10" s="5" customFormat="1" x14ac:dyDescent="0.25">
      <c r="A683" s="141" t="s">
        <v>507</v>
      </c>
      <c r="B683" s="137" t="s">
        <v>813</v>
      </c>
      <c r="C683" s="103">
        <v>24</v>
      </c>
      <c r="D683" s="136" t="s">
        <v>267</v>
      </c>
      <c r="E683" s="211"/>
      <c r="F683" s="211"/>
      <c r="G683" s="76">
        <f t="shared" si="144"/>
        <v>0</v>
      </c>
      <c r="H683" s="71">
        <f t="shared" si="145"/>
        <v>0</v>
      </c>
      <c r="I683" s="71">
        <f t="shared" si="145"/>
        <v>0</v>
      </c>
      <c r="J683" s="76">
        <f t="shared" si="146"/>
        <v>0</v>
      </c>
    </row>
    <row r="684" spans="1:10" s="5" customFormat="1" x14ac:dyDescent="0.25">
      <c r="A684" s="141" t="s">
        <v>508</v>
      </c>
      <c r="B684" s="137" t="s">
        <v>814</v>
      </c>
      <c r="C684" s="103">
        <v>36</v>
      </c>
      <c r="D684" s="136" t="s">
        <v>267</v>
      </c>
      <c r="E684" s="211"/>
      <c r="F684" s="211"/>
      <c r="G684" s="76">
        <f t="shared" si="144"/>
        <v>0</v>
      </c>
      <c r="H684" s="71">
        <f t="shared" si="145"/>
        <v>0</v>
      </c>
      <c r="I684" s="71">
        <f t="shared" si="145"/>
        <v>0</v>
      </c>
      <c r="J684" s="76">
        <f t="shared" si="146"/>
        <v>0</v>
      </c>
    </row>
    <row r="685" spans="1:10" s="5" customFormat="1" x14ac:dyDescent="0.25">
      <c r="A685" s="141" t="s">
        <v>510</v>
      </c>
      <c r="B685" s="137" t="s">
        <v>815</v>
      </c>
      <c r="C685" s="103">
        <v>66</v>
      </c>
      <c r="D685" s="136" t="s">
        <v>267</v>
      </c>
      <c r="E685" s="211"/>
      <c r="F685" s="211"/>
      <c r="G685" s="76">
        <f t="shared" si="144"/>
        <v>0</v>
      </c>
      <c r="H685" s="71">
        <f t="shared" si="145"/>
        <v>0</v>
      </c>
      <c r="I685" s="71">
        <f t="shared" si="145"/>
        <v>0</v>
      </c>
      <c r="J685" s="76">
        <f t="shared" si="146"/>
        <v>0</v>
      </c>
    </row>
    <row r="686" spans="1:10" s="5" customFormat="1" x14ac:dyDescent="0.25">
      <c r="A686" s="68" t="s">
        <v>54</v>
      </c>
      <c r="B686" s="126" t="s">
        <v>810</v>
      </c>
      <c r="C686" s="103"/>
      <c r="D686" s="124"/>
      <c r="E686" s="108"/>
      <c r="F686" s="108"/>
      <c r="G686" s="125">
        <f>SUBTOTAL(9,G681:G685)</f>
        <v>0</v>
      </c>
      <c r="H686" s="108"/>
      <c r="I686" s="108"/>
      <c r="J686" s="125">
        <f>SUBTOTAL(9,J681:J685)</f>
        <v>0</v>
      </c>
    </row>
    <row r="687" spans="1:10" s="5" customFormat="1" ht="38.25" x14ac:dyDescent="0.25">
      <c r="A687" s="68" t="s">
        <v>512</v>
      </c>
      <c r="B687" s="123" t="s">
        <v>816</v>
      </c>
      <c r="C687" s="103"/>
      <c r="D687" s="124"/>
      <c r="E687" s="108"/>
      <c r="F687" s="108"/>
      <c r="G687" s="125"/>
      <c r="H687" s="108"/>
      <c r="I687" s="108"/>
      <c r="J687" s="125"/>
    </row>
    <row r="688" spans="1:10" x14ac:dyDescent="0.25">
      <c r="A688" s="79" t="s">
        <v>514</v>
      </c>
      <c r="B688" s="84" t="s">
        <v>817</v>
      </c>
      <c r="C688" s="70"/>
      <c r="D688" s="81"/>
      <c r="E688" s="82"/>
      <c r="F688" s="82"/>
      <c r="G688" s="83"/>
      <c r="H688" s="82"/>
      <c r="I688" s="82"/>
      <c r="J688" s="83"/>
    </row>
    <row r="689" spans="1:10" x14ac:dyDescent="0.25">
      <c r="A689" s="79" t="s">
        <v>2456</v>
      </c>
      <c r="B689" s="69" t="s">
        <v>818</v>
      </c>
      <c r="C689" s="70">
        <v>20</v>
      </c>
      <c r="D689" s="131" t="s">
        <v>475</v>
      </c>
      <c r="E689" s="211"/>
      <c r="F689" s="212"/>
      <c r="G689" s="72">
        <f t="shared" ref="G689:G694" si="147">ROUND((F689+E689)*$C689,2)</f>
        <v>0</v>
      </c>
      <c r="H689" s="71">
        <f t="shared" ref="H689:I694" si="148">+E689*(1+$J$4)</f>
        <v>0</v>
      </c>
      <c r="I689" s="86">
        <f t="shared" si="148"/>
        <v>0</v>
      </c>
      <c r="J689" s="72">
        <f t="shared" ref="J689:J694" si="149">ROUND((I689+H689)*$C689,2)</f>
        <v>0</v>
      </c>
    </row>
    <row r="690" spans="1:10" x14ac:dyDescent="0.25">
      <c r="A690" s="79" t="s">
        <v>2457</v>
      </c>
      <c r="B690" s="69" t="s">
        <v>819</v>
      </c>
      <c r="C690" s="70">
        <v>36</v>
      </c>
      <c r="D690" s="131" t="s">
        <v>475</v>
      </c>
      <c r="E690" s="211"/>
      <c r="F690" s="212"/>
      <c r="G690" s="72">
        <f t="shared" si="147"/>
        <v>0</v>
      </c>
      <c r="H690" s="71">
        <f t="shared" si="148"/>
        <v>0</v>
      </c>
      <c r="I690" s="86">
        <f t="shared" si="148"/>
        <v>0</v>
      </c>
      <c r="J690" s="72">
        <f t="shared" si="149"/>
        <v>0</v>
      </c>
    </row>
    <row r="691" spans="1:10" x14ac:dyDescent="0.25">
      <c r="A691" s="79" t="s">
        <v>2458</v>
      </c>
      <c r="B691" s="69" t="s">
        <v>820</v>
      </c>
      <c r="C691" s="70">
        <v>41</v>
      </c>
      <c r="D691" s="131" t="s">
        <v>475</v>
      </c>
      <c r="E691" s="211"/>
      <c r="F691" s="212"/>
      <c r="G691" s="72">
        <f t="shared" si="147"/>
        <v>0</v>
      </c>
      <c r="H691" s="71">
        <f t="shared" si="148"/>
        <v>0</v>
      </c>
      <c r="I691" s="86">
        <f t="shared" si="148"/>
        <v>0</v>
      </c>
      <c r="J691" s="72">
        <f t="shared" si="149"/>
        <v>0</v>
      </c>
    </row>
    <row r="692" spans="1:10" x14ac:dyDescent="0.25">
      <c r="A692" s="79" t="s">
        <v>2459</v>
      </c>
      <c r="B692" s="69" t="s">
        <v>821</v>
      </c>
      <c r="C692" s="70">
        <v>7</v>
      </c>
      <c r="D692" s="131" t="s">
        <v>475</v>
      </c>
      <c r="E692" s="211"/>
      <c r="F692" s="212"/>
      <c r="G692" s="72">
        <f t="shared" si="147"/>
        <v>0</v>
      </c>
      <c r="H692" s="71">
        <f t="shared" si="148"/>
        <v>0</v>
      </c>
      <c r="I692" s="86">
        <f t="shared" si="148"/>
        <v>0</v>
      </c>
      <c r="J692" s="72">
        <f t="shared" si="149"/>
        <v>0</v>
      </c>
    </row>
    <row r="693" spans="1:10" x14ac:dyDescent="0.25">
      <c r="A693" s="79" t="s">
        <v>2460</v>
      </c>
      <c r="B693" s="69" t="s">
        <v>822</v>
      </c>
      <c r="C693" s="70">
        <v>7</v>
      </c>
      <c r="D693" s="131" t="s">
        <v>475</v>
      </c>
      <c r="E693" s="211"/>
      <c r="F693" s="212"/>
      <c r="G693" s="72">
        <f t="shared" si="147"/>
        <v>0</v>
      </c>
      <c r="H693" s="71">
        <f t="shared" si="148"/>
        <v>0</v>
      </c>
      <c r="I693" s="86">
        <f t="shared" si="148"/>
        <v>0</v>
      </c>
      <c r="J693" s="72">
        <f t="shared" si="149"/>
        <v>0</v>
      </c>
    </row>
    <row r="694" spans="1:10" x14ac:dyDescent="0.25">
      <c r="A694" s="79" t="s">
        <v>2461</v>
      </c>
      <c r="B694" s="69" t="s">
        <v>823</v>
      </c>
      <c r="C694" s="70">
        <v>17</v>
      </c>
      <c r="D694" s="131" t="s">
        <v>475</v>
      </c>
      <c r="E694" s="211"/>
      <c r="F694" s="212"/>
      <c r="G694" s="72">
        <f t="shared" si="147"/>
        <v>0</v>
      </c>
      <c r="H694" s="71">
        <f t="shared" si="148"/>
        <v>0</v>
      </c>
      <c r="I694" s="86">
        <f t="shared" si="148"/>
        <v>0</v>
      </c>
      <c r="J694" s="72">
        <f t="shared" si="149"/>
        <v>0</v>
      </c>
    </row>
    <row r="695" spans="1:10" x14ac:dyDescent="0.25">
      <c r="A695" s="79" t="s">
        <v>54</v>
      </c>
      <c r="B695" s="80" t="s">
        <v>824</v>
      </c>
      <c r="C695" s="70"/>
      <c r="D695" s="81"/>
      <c r="E695" s="82"/>
      <c r="F695" s="82"/>
      <c r="G695" s="83">
        <f>SUBTOTAL(9,G689:G694)</f>
        <v>0</v>
      </c>
      <c r="H695" s="82"/>
      <c r="I695" s="82"/>
      <c r="J695" s="83">
        <f>SUBTOTAL(9,J689:J694)</f>
        <v>0</v>
      </c>
    </row>
    <row r="696" spans="1:10" x14ac:dyDescent="0.25">
      <c r="A696" s="79" t="s">
        <v>516</v>
      </c>
      <c r="B696" s="84" t="s">
        <v>825</v>
      </c>
      <c r="C696" s="70"/>
      <c r="D696" s="81"/>
      <c r="E696" s="82"/>
      <c r="F696" s="82"/>
      <c r="G696" s="83"/>
      <c r="H696" s="82"/>
      <c r="I696" s="82"/>
      <c r="J696" s="83"/>
    </row>
    <row r="697" spans="1:10" x14ac:dyDescent="0.25">
      <c r="A697" s="141" t="s">
        <v>1927</v>
      </c>
      <c r="B697" s="69" t="s">
        <v>819</v>
      </c>
      <c r="C697" s="70">
        <v>24</v>
      </c>
      <c r="D697" s="131" t="s">
        <v>475</v>
      </c>
      <c r="E697" s="211"/>
      <c r="F697" s="212"/>
      <c r="G697" s="72">
        <f t="shared" ref="G697:G700" si="150">ROUND((F697+E697)*$C697,2)</f>
        <v>0</v>
      </c>
      <c r="H697" s="71">
        <f t="shared" ref="H697:I700" si="151">+E697*(1+$J$4)</f>
        <v>0</v>
      </c>
      <c r="I697" s="86">
        <f t="shared" si="151"/>
        <v>0</v>
      </c>
      <c r="J697" s="72">
        <f t="shared" ref="J697:J700" si="152">ROUND((I697+H697)*$C697,2)</f>
        <v>0</v>
      </c>
    </row>
    <row r="698" spans="1:10" x14ac:dyDescent="0.25">
      <c r="A698" s="141" t="s">
        <v>1928</v>
      </c>
      <c r="B698" s="69" t="s">
        <v>821</v>
      </c>
      <c r="C698" s="70">
        <v>2</v>
      </c>
      <c r="D698" s="131" t="s">
        <v>475</v>
      </c>
      <c r="E698" s="211"/>
      <c r="F698" s="212"/>
      <c r="G698" s="72">
        <f t="shared" si="150"/>
        <v>0</v>
      </c>
      <c r="H698" s="71">
        <f t="shared" si="151"/>
        <v>0</v>
      </c>
      <c r="I698" s="86">
        <f t="shared" si="151"/>
        <v>0</v>
      </c>
      <c r="J698" s="72">
        <f t="shared" si="152"/>
        <v>0</v>
      </c>
    </row>
    <row r="699" spans="1:10" x14ac:dyDescent="0.25">
      <c r="A699" s="141" t="s">
        <v>1929</v>
      </c>
      <c r="B699" s="69" t="s">
        <v>822</v>
      </c>
      <c r="C699" s="70">
        <v>7</v>
      </c>
      <c r="D699" s="131" t="s">
        <v>475</v>
      </c>
      <c r="E699" s="211"/>
      <c r="F699" s="212"/>
      <c r="G699" s="72">
        <f t="shared" si="150"/>
        <v>0</v>
      </c>
      <c r="H699" s="71">
        <f t="shared" si="151"/>
        <v>0</v>
      </c>
      <c r="I699" s="86">
        <f t="shared" si="151"/>
        <v>0</v>
      </c>
      <c r="J699" s="72">
        <f t="shared" si="152"/>
        <v>0</v>
      </c>
    </row>
    <row r="700" spans="1:10" x14ac:dyDescent="0.25">
      <c r="A700" s="141" t="s">
        <v>1930</v>
      </c>
      <c r="B700" s="69" t="s">
        <v>823</v>
      </c>
      <c r="C700" s="70">
        <v>8</v>
      </c>
      <c r="D700" s="131" t="s">
        <v>475</v>
      </c>
      <c r="E700" s="211"/>
      <c r="F700" s="212"/>
      <c r="G700" s="72">
        <f t="shared" si="150"/>
        <v>0</v>
      </c>
      <c r="H700" s="71">
        <f t="shared" si="151"/>
        <v>0</v>
      </c>
      <c r="I700" s="86">
        <f t="shared" si="151"/>
        <v>0</v>
      </c>
      <c r="J700" s="72">
        <f t="shared" si="152"/>
        <v>0</v>
      </c>
    </row>
    <row r="701" spans="1:10" x14ac:dyDescent="0.25">
      <c r="A701" s="79" t="s">
        <v>54</v>
      </c>
      <c r="B701" s="80" t="s">
        <v>826</v>
      </c>
      <c r="C701" s="70"/>
      <c r="D701" s="81"/>
      <c r="E701" s="82"/>
      <c r="F701" s="82"/>
      <c r="G701" s="83">
        <f>SUBTOTAL(9,G697:G700)</f>
        <v>0</v>
      </c>
      <c r="H701" s="82"/>
      <c r="I701" s="82"/>
      <c r="J701" s="83">
        <f>SUBTOTAL(9,J697:J700)</f>
        <v>0</v>
      </c>
    </row>
    <row r="702" spans="1:10" x14ac:dyDescent="0.25">
      <c r="A702" s="79" t="s">
        <v>1922</v>
      </c>
      <c r="B702" s="84" t="s">
        <v>827</v>
      </c>
      <c r="C702" s="70"/>
      <c r="D702" s="81"/>
      <c r="E702" s="82"/>
      <c r="F702" s="82"/>
      <c r="G702" s="83"/>
      <c r="H702" s="82"/>
      <c r="I702" s="82"/>
      <c r="J702" s="83"/>
    </row>
    <row r="703" spans="1:10" x14ac:dyDescent="0.25">
      <c r="A703" s="141" t="s">
        <v>1931</v>
      </c>
      <c r="B703" s="69" t="s">
        <v>828</v>
      </c>
      <c r="C703" s="70">
        <v>9</v>
      </c>
      <c r="D703" s="131" t="s">
        <v>475</v>
      </c>
      <c r="E703" s="211"/>
      <c r="F703" s="212"/>
      <c r="G703" s="72">
        <f t="shared" ref="G703:G705" si="153">ROUND((F703+E703)*$C703,2)</f>
        <v>0</v>
      </c>
      <c r="H703" s="71">
        <f t="shared" ref="H703:I705" si="154">+E703*(1+$J$4)</f>
        <v>0</v>
      </c>
      <c r="I703" s="86">
        <f t="shared" si="154"/>
        <v>0</v>
      </c>
      <c r="J703" s="72">
        <f t="shared" ref="J703:J705" si="155">ROUND((I703+H703)*$C703,2)</f>
        <v>0</v>
      </c>
    </row>
    <row r="704" spans="1:10" x14ac:dyDescent="0.25">
      <c r="A704" s="141" t="s">
        <v>1932</v>
      </c>
      <c r="B704" s="69" t="s">
        <v>829</v>
      </c>
      <c r="C704" s="70">
        <v>2</v>
      </c>
      <c r="D704" s="131" t="s">
        <v>475</v>
      </c>
      <c r="E704" s="211"/>
      <c r="F704" s="212"/>
      <c r="G704" s="72">
        <f t="shared" si="153"/>
        <v>0</v>
      </c>
      <c r="H704" s="71">
        <f t="shared" si="154"/>
        <v>0</v>
      </c>
      <c r="I704" s="86">
        <f t="shared" si="154"/>
        <v>0</v>
      </c>
      <c r="J704" s="72">
        <f t="shared" si="155"/>
        <v>0</v>
      </c>
    </row>
    <row r="705" spans="1:10" x14ac:dyDescent="0.25">
      <c r="A705" s="141" t="s">
        <v>1933</v>
      </c>
      <c r="B705" s="69" t="s">
        <v>830</v>
      </c>
      <c r="C705" s="70">
        <v>2</v>
      </c>
      <c r="D705" s="131" t="s">
        <v>475</v>
      </c>
      <c r="E705" s="211"/>
      <c r="F705" s="212"/>
      <c r="G705" s="72">
        <f t="shared" si="153"/>
        <v>0</v>
      </c>
      <c r="H705" s="71">
        <f t="shared" si="154"/>
        <v>0</v>
      </c>
      <c r="I705" s="86">
        <f t="shared" si="154"/>
        <v>0</v>
      </c>
      <c r="J705" s="72">
        <f t="shared" si="155"/>
        <v>0</v>
      </c>
    </row>
    <row r="706" spans="1:10" x14ac:dyDescent="0.25">
      <c r="A706" s="79" t="s">
        <v>54</v>
      </c>
      <c r="B706" s="80" t="s">
        <v>831</v>
      </c>
      <c r="C706" s="70"/>
      <c r="D706" s="81"/>
      <c r="E706" s="82"/>
      <c r="F706" s="82"/>
      <c r="G706" s="83">
        <f>SUBTOTAL(9,G703:G705)</f>
        <v>0</v>
      </c>
      <c r="H706" s="82"/>
      <c r="I706" s="82"/>
      <c r="J706" s="83">
        <f>SUBTOTAL(9,J703:J705)</f>
        <v>0</v>
      </c>
    </row>
    <row r="707" spans="1:10" x14ac:dyDescent="0.25">
      <c r="A707" s="79" t="s">
        <v>1923</v>
      </c>
      <c r="B707" s="84" t="s">
        <v>832</v>
      </c>
      <c r="C707" s="70"/>
      <c r="D707" s="81"/>
      <c r="E707" s="82"/>
      <c r="F707" s="82"/>
      <c r="G707" s="83"/>
      <c r="H707" s="82"/>
      <c r="I707" s="82"/>
      <c r="J707" s="83"/>
    </row>
    <row r="708" spans="1:10" x14ac:dyDescent="0.25">
      <c r="A708" s="141" t="s">
        <v>1934</v>
      </c>
      <c r="B708" s="69" t="s">
        <v>828</v>
      </c>
      <c r="C708" s="70">
        <v>3</v>
      </c>
      <c r="D708" s="131" t="s">
        <v>475</v>
      </c>
      <c r="E708" s="211"/>
      <c r="F708" s="212"/>
      <c r="G708" s="72">
        <f>ROUND((F708+E708)*$C708,2)</f>
        <v>0</v>
      </c>
      <c r="H708" s="71">
        <f>+E708*(1+$J$4)</f>
        <v>0</v>
      </c>
      <c r="I708" s="86">
        <f>+F708*(1+$J$4)</f>
        <v>0</v>
      </c>
      <c r="J708" s="72">
        <f>ROUND((I708+H708)*$C708,2)</f>
        <v>0</v>
      </c>
    </row>
    <row r="709" spans="1:10" x14ac:dyDescent="0.25">
      <c r="A709" s="79" t="s">
        <v>54</v>
      </c>
      <c r="B709" s="80" t="s">
        <v>831</v>
      </c>
      <c r="C709" s="70"/>
      <c r="D709" s="81"/>
      <c r="E709" s="82"/>
      <c r="F709" s="82"/>
      <c r="G709" s="83">
        <f>SUBTOTAL(9,G708)</f>
        <v>0</v>
      </c>
      <c r="H709" s="82"/>
      <c r="I709" s="82"/>
      <c r="J709" s="83">
        <f>SUBTOTAL(9,J708)</f>
        <v>0</v>
      </c>
    </row>
    <row r="710" spans="1:10" ht="38.25" x14ac:dyDescent="0.25">
      <c r="A710" s="79" t="s">
        <v>1924</v>
      </c>
      <c r="B710" s="84" t="s">
        <v>833</v>
      </c>
      <c r="C710" s="70"/>
      <c r="D710" s="81"/>
      <c r="E710" s="82"/>
      <c r="F710" s="82"/>
      <c r="G710" s="83"/>
      <c r="H710" s="82"/>
      <c r="I710" s="82"/>
      <c r="J710" s="83"/>
    </row>
    <row r="711" spans="1:10" x14ac:dyDescent="0.25">
      <c r="A711" s="141" t="s">
        <v>1935</v>
      </c>
      <c r="B711" s="69" t="s">
        <v>834</v>
      </c>
      <c r="C711" s="70">
        <v>94</v>
      </c>
      <c r="D711" s="131" t="s">
        <v>475</v>
      </c>
      <c r="E711" s="211"/>
      <c r="F711" s="212"/>
      <c r="G711" s="72">
        <f t="shared" ref="G711:G716" si="156">ROUND((F711+E711)*$C711,2)</f>
        <v>0</v>
      </c>
      <c r="H711" s="71">
        <f t="shared" ref="H711:I716" si="157">+E711*(1+$J$4)</f>
        <v>0</v>
      </c>
      <c r="I711" s="86">
        <f t="shared" si="157"/>
        <v>0</v>
      </c>
      <c r="J711" s="72">
        <f t="shared" ref="J711:J716" si="158">ROUND((I711+H711)*$C711,2)</f>
        <v>0</v>
      </c>
    </row>
    <row r="712" spans="1:10" x14ac:dyDescent="0.25">
      <c r="A712" s="141" t="s">
        <v>1936</v>
      </c>
      <c r="B712" s="69" t="s">
        <v>835</v>
      </c>
      <c r="C712" s="70">
        <v>12</v>
      </c>
      <c r="D712" s="131" t="s">
        <v>475</v>
      </c>
      <c r="E712" s="211"/>
      <c r="F712" s="212"/>
      <c r="G712" s="72">
        <f t="shared" si="156"/>
        <v>0</v>
      </c>
      <c r="H712" s="71">
        <f t="shared" si="157"/>
        <v>0</v>
      </c>
      <c r="I712" s="86">
        <f t="shared" si="157"/>
        <v>0</v>
      </c>
      <c r="J712" s="72">
        <f t="shared" si="158"/>
        <v>0</v>
      </c>
    </row>
    <row r="713" spans="1:10" x14ac:dyDescent="0.25">
      <c r="A713" s="141" t="s">
        <v>1937</v>
      </c>
      <c r="B713" s="69" t="s">
        <v>836</v>
      </c>
      <c r="C713" s="70">
        <v>66</v>
      </c>
      <c r="D713" s="131" t="s">
        <v>475</v>
      </c>
      <c r="E713" s="211"/>
      <c r="F713" s="212"/>
      <c r="G713" s="72">
        <f t="shared" si="156"/>
        <v>0</v>
      </c>
      <c r="H713" s="71">
        <f t="shared" si="157"/>
        <v>0</v>
      </c>
      <c r="I713" s="86">
        <f t="shared" si="157"/>
        <v>0</v>
      </c>
      <c r="J713" s="72">
        <f t="shared" si="158"/>
        <v>0</v>
      </c>
    </row>
    <row r="714" spans="1:10" x14ac:dyDescent="0.25">
      <c r="A714" s="141" t="s">
        <v>1938</v>
      </c>
      <c r="B714" s="69" t="s">
        <v>837</v>
      </c>
      <c r="C714" s="70">
        <v>4</v>
      </c>
      <c r="D714" s="131" t="s">
        <v>475</v>
      </c>
      <c r="E714" s="211"/>
      <c r="F714" s="212"/>
      <c r="G714" s="72">
        <f t="shared" si="156"/>
        <v>0</v>
      </c>
      <c r="H714" s="71">
        <f t="shared" si="157"/>
        <v>0</v>
      </c>
      <c r="I714" s="86">
        <f t="shared" si="157"/>
        <v>0</v>
      </c>
      <c r="J714" s="72">
        <f t="shared" si="158"/>
        <v>0</v>
      </c>
    </row>
    <row r="715" spans="1:10" x14ac:dyDescent="0.25">
      <c r="A715" s="141" t="s">
        <v>1939</v>
      </c>
      <c r="B715" s="69" t="s">
        <v>838</v>
      </c>
      <c r="C715" s="70">
        <v>64</v>
      </c>
      <c r="D715" s="131" t="s">
        <v>475</v>
      </c>
      <c r="E715" s="211"/>
      <c r="F715" s="212"/>
      <c r="G715" s="72">
        <f t="shared" si="156"/>
        <v>0</v>
      </c>
      <c r="H715" s="71">
        <f t="shared" si="157"/>
        <v>0</v>
      </c>
      <c r="I715" s="86">
        <f t="shared" si="157"/>
        <v>0</v>
      </c>
      <c r="J715" s="72">
        <f t="shared" si="158"/>
        <v>0</v>
      </c>
    </row>
    <row r="716" spans="1:10" x14ac:dyDescent="0.25">
      <c r="A716" s="141" t="s">
        <v>1940</v>
      </c>
      <c r="B716" s="69" t="s">
        <v>839</v>
      </c>
      <c r="C716" s="70">
        <v>50</v>
      </c>
      <c r="D716" s="131" t="s">
        <v>475</v>
      </c>
      <c r="E716" s="211"/>
      <c r="F716" s="212"/>
      <c r="G716" s="72">
        <f t="shared" si="156"/>
        <v>0</v>
      </c>
      <c r="H716" s="71">
        <f t="shared" si="157"/>
        <v>0</v>
      </c>
      <c r="I716" s="86">
        <f t="shared" si="157"/>
        <v>0</v>
      </c>
      <c r="J716" s="72">
        <f t="shared" si="158"/>
        <v>0</v>
      </c>
    </row>
    <row r="717" spans="1:10" x14ac:dyDescent="0.25">
      <c r="A717" s="79" t="s">
        <v>54</v>
      </c>
      <c r="B717" s="80" t="s">
        <v>840</v>
      </c>
      <c r="C717" s="70"/>
      <c r="D717" s="81"/>
      <c r="E717" s="82"/>
      <c r="F717" s="82"/>
      <c r="G717" s="83">
        <f>SUBTOTAL(9,G711:G716)</f>
        <v>0</v>
      </c>
      <c r="H717" s="82"/>
      <c r="I717" s="82"/>
      <c r="J717" s="83">
        <f>SUBTOTAL(9,J711:J716)</f>
        <v>0</v>
      </c>
    </row>
    <row r="718" spans="1:10" ht="51" x14ac:dyDescent="0.25">
      <c r="A718" s="79" t="s">
        <v>1925</v>
      </c>
      <c r="B718" s="84" t="s">
        <v>841</v>
      </c>
      <c r="C718" s="70"/>
      <c r="D718" s="81"/>
      <c r="E718" s="82"/>
      <c r="F718" s="82"/>
      <c r="G718" s="83"/>
      <c r="H718" s="82"/>
      <c r="I718" s="82"/>
      <c r="J718" s="83"/>
    </row>
    <row r="719" spans="1:10" x14ac:dyDescent="0.25">
      <c r="A719" s="141" t="s">
        <v>1941</v>
      </c>
      <c r="B719" s="69" t="s">
        <v>834</v>
      </c>
      <c r="C719" s="70">
        <v>47</v>
      </c>
      <c r="D719" s="131" t="s">
        <v>475</v>
      </c>
      <c r="E719" s="211"/>
      <c r="F719" s="212"/>
      <c r="G719" s="72">
        <f t="shared" ref="G719:G724" si="159">ROUND((F719+E719)*$C719,2)</f>
        <v>0</v>
      </c>
      <c r="H719" s="71">
        <f t="shared" ref="H719:I724" si="160">+E719*(1+$J$4)</f>
        <v>0</v>
      </c>
      <c r="I719" s="86">
        <f t="shared" si="160"/>
        <v>0</v>
      </c>
      <c r="J719" s="72">
        <f t="shared" ref="J719:J724" si="161">ROUND((I719+H719)*$C719,2)</f>
        <v>0</v>
      </c>
    </row>
    <row r="720" spans="1:10" x14ac:dyDescent="0.25">
      <c r="A720" s="141" t="s">
        <v>1942</v>
      </c>
      <c r="B720" s="69" t="s">
        <v>835</v>
      </c>
      <c r="C720" s="70">
        <v>44</v>
      </c>
      <c r="D720" s="131" t="s">
        <v>475</v>
      </c>
      <c r="E720" s="211"/>
      <c r="F720" s="212"/>
      <c r="G720" s="72">
        <f t="shared" si="159"/>
        <v>0</v>
      </c>
      <c r="H720" s="71">
        <f t="shared" si="160"/>
        <v>0</v>
      </c>
      <c r="I720" s="86">
        <f t="shared" si="160"/>
        <v>0</v>
      </c>
      <c r="J720" s="72">
        <f t="shared" si="161"/>
        <v>0</v>
      </c>
    </row>
    <row r="721" spans="1:10" x14ac:dyDescent="0.25">
      <c r="A721" s="141" t="s">
        <v>1943</v>
      </c>
      <c r="B721" s="69" t="s">
        <v>836</v>
      </c>
      <c r="C721" s="70">
        <v>22</v>
      </c>
      <c r="D721" s="131" t="s">
        <v>475</v>
      </c>
      <c r="E721" s="211"/>
      <c r="F721" s="212"/>
      <c r="G721" s="72">
        <f t="shared" si="159"/>
        <v>0</v>
      </c>
      <c r="H721" s="71">
        <f t="shared" si="160"/>
        <v>0</v>
      </c>
      <c r="I721" s="86">
        <f t="shared" si="160"/>
        <v>0</v>
      </c>
      <c r="J721" s="72">
        <f t="shared" si="161"/>
        <v>0</v>
      </c>
    </row>
    <row r="722" spans="1:10" x14ac:dyDescent="0.25">
      <c r="A722" s="141" t="s">
        <v>1944</v>
      </c>
      <c r="B722" s="69" t="s">
        <v>837</v>
      </c>
      <c r="C722" s="70">
        <v>2</v>
      </c>
      <c r="D722" s="131" t="s">
        <v>475</v>
      </c>
      <c r="E722" s="211"/>
      <c r="F722" s="212"/>
      <c r="G722" s="72">
        <f t="shared" si="159"/>
        <v>0</v>
      </c>
      <c r="H722" s="71">
        <f t="shared" si="160"/>
        <v>0</v>
      </c>
      <c r="I722" s="86">
        <f t="shared" si="160"/>
        <v>0</v>
      </c>
      <c r="J722" s="72">
        <f t="shared" si="161"/>
        <v>0</v>
      </c>
    </row>
    <row r="723" spans="1:10" x14ac:dyDescent="0.25">
      <c r="A723" s="141" t="s">
        <v>1945</v>
      </c>
      <c r="B723" s="69" t="s">
        <v>838</v>
      </c>
      <c r="C723" s="70">
        <v>32</v>
      </c>
      <c r="D723" s="131" t="s">
        <v>475</v>
      </c>
      <c r="E723" s="211"/>
      <c r="F723" s="212"/>
      <c r="G723" s="72">
        <f t="shared" si="159"/>
        <v>0</v>
      </c>
      <c r="H723" s="71">
        <f t="shared" si="160"/>
        <v>0</v>
      </c>
      <c r="I723" s="86">
        <f t="shared" si="160"/>
        <v>0</v>
      </c>
      <c r="J723" s="72">
        <f t="shared" si="161"/>
        <v>0</v>
      </c>
    </row>
    <row r="724" spans="1:10" x14ac:dyDescent="0.25">
      <c r="A724" s="141" t="s">
        <v>1946</v>
      </c>
      <c r="B724" s="69" t="s">
        <v>839</v>
      </c>
      <c r="C724" s="70">
        <v>25</v>
      </c>
      <c r="D724" s="131" t="s">
        <v>475</v>
      </c>
      <c r="E724" s="211"/>
      <c r="F724" s="212"/>
      <c r="G724" s="72">
        <f t="shared" si="159"/>
        <v>0</v>
      </c>
      <c r="H724" s="71">
        <f t="shared" si="160"/>
        <v>0</v>
      </c>
      <c r="I724" s="86">
        <f t="shared" si="160"/>
        <v>0</v>
      </c>
      <c r="J724" s="72">
        <f t="shared" si="161"/>
        <v>0</v>
      </c>
    </row>
    <row r="725" spans="1:10" x14ac:dyDescent="0.25">
      <c r="A725" s="79" t="s">
        <v>54</v>
      </c>
      <c r="B725" s="80" t="s">
        <v>842</v>
      </c>
      <c r="C725" s="70"/>
      <c r="D725" s="81"/>
      <c r="E725" s="82"/>
      <c r="F725" s="82"/>
      <c r="G725" s="83">
        <f>SUBTOTAL(9,G719:G724)</f>
        <v>0</v>
      </c>
      <c r="H725" s="82"/>
      <c r="I725" s="82"/>
      <c r="J725" s="83">
        <f>SUBTOTAL(9,J719:J724)</f>
        <v>0</v>
      </c>
    </row>
    <row r="726" spans="1:10" ht="51" x14ac:dyDescent="0.25">
      <c r="A726" s="79" t="s">
        <v>1926</v>
      </c>
      <c r="B726" s="84" t="s">
        <v>843</v>
      </c>
      <c r="C726" s="70"/>
      <c r="D726" s="81"/>
      <c r="E726" s="82"/>
      <c r="F726" s="82"/>
      <c r="G726" s="83"/>
      <c r="H726" s="82"/>
      <c r="I726" s="82"/>
      <c r="J726" s="83"/>
    </row>
    <row r="727" spans="1:10" x14ac:dyDescent="0.25">
      <c r="A727" s="141" t="s">
        <v>1947</v>
      </c>
      <c r="B727" s="69" t="s">
        <v>836</v>
      </c>
      <c r="C727" s="70">
        <v>5</v>
      </c>
      <c r="D727" s="131" t="s">
        <v>475</v>
      </c>
      <c r="E727" s="211"/>
      <c r="F727" s="212"/>
      <c r="G727" s="72">
        <f>ROUND((F727+E727)*$C727,2)</f>
        <v>0</v>
      </c>
      <c r="H727" s="71">
        <f>+E727*(1+$J$4)</f>
        <v>0</v>
      </c>
      <c r="I727" s="86">
        <f>+F727*(1+$J$4)</f>
        <v>0</v>
      </c>
      <c r="J727" s="72">
        <f>ROUND((I727+H727)*$C727,2)</f>
        <v>0</v>
      </c>
    </row>
    <row r="728" spans="1:10" x14ac:dyDescent="0.25">
      <c r="A728" s="79" t="s">
        <v>54</v>
      </c>
      <c r="B728" s="80" t="s">
        <v>842</v>
      </c>
      <c r="C728" s="70"/>
      <c r="D728" s="81"/>
      <c r="E728" s="82"/>
      <c r="F728" s="82"/>
      <c r="G728" s="83">
        <f>SUBTOTAL(9,G727)</f>
        <v>0</v>
      </c>
      <c r="H728" s="82"/>
      <c r="I728" s="82"/>
      <c r="J728" s="83">
        <f>SUBTOTAL(9,J727)</f>
        <v>0</v>
      </c>
    </row>
    <row r="729" spans="1:10" ht="63.75" x14ac:dyDescent="0.25">
      <c r="A729" s="79" t="s">
        <v>1948</v>
      </c>
      <c r="B729" s="159" t="s">
        <v>844</v>
      </c>
      <c r="C729" s="70"/>
      <c r="D729" s="81"/>
      <c r="E729" s="82"/>
      <c r="F729" s="82"/>
      <c r="G729" s="83"/>
      <c r="H729" s="82"/>
      <c r="I729" s="82"/>
      <c r="J729" s="83"/>
    </row>
    <row r="730" spans="1:10" x14ac:dyDescent="0.25">
      <c r="A730" s="141" t="s">
        <v>1949</v>
      </c>
      <c r="B730" s="69" t="s">
        <v>836</v>
      </c>
      <c r="C730" s="70">
        <v>3</v>
      </c>
      <c r="D730" s="131" t="s">
        <v>475</v>
      </c>
      <c r="E730" s="211"/>
      <c r="F730" s="212"/>
      <c r="G730" s="72">
        <f>ROUND((F730+E730)*$C730,2)</f>
        <v>0</v>
      </c>
      <c r="H730" s="71">
        <f>+E730*(1+$J$4)</f>
        <v>0</v>
      </c>
      <c r="I730" s="86">
        <f>+F730*(1+$J$4)</f>
        <v>0</v>
      </c>
      <c r="J730" s="72">
        <f>ROUND((I730+H730)*$C730,2)</f>
        <v>0</v>
      </c>
    </row>
    <row r="731" spans="1:10" x14ac:dyDescent="0.25">
      <c r="A731" s="79" t="s">
        <v>54</v>
      </c>
      <c r="B731" s="80" t="s">
        <v>845</v>
      </c>
      <c r="C731" s="70"/>
      <c r="D731" s="81"/>
      <c r="E731" s="82"/>
      <c r="F731" s="82"/>
      <c r="G731" s="83">
        <f>SUBTOTAL(9,G730)</f>
        <v>0</v>
      </c>
      <c r="H731" s="82"/>
      <c r="I731" s="82"/>
      <c r="J731" s="83">
        <f>SUBTOTAL(9,J730)</f>
        <v>0</v>
      </c>
    </row>
    <row r="732" spans="1:10" ht="38.25" x14ac:dyDescent="0.25">
      <c r="A732" s="79" t="s">
        <v>1950</v>
      </c>
      <c r="B732" s="84" t="s">
        <v>846</v>
      </c>
      <c r="C732" s="70"/>
      <c r="D732" s="81"/>
      <c r="E732" s="82"/>
      <c r="F732" s="82"/>
      <c r="G732" s="83"/>
      <c r="H732" s="82"/>
      <c r="I732" s="82"/>
      <c r="J732" s="83"/>
    </row>
    <row r="733" spans="1:10" x14ac:dyDescent="0.25">
      <c r="A733" s="141" t="s">
        <v>1951</v>
      </c>
      <c r="B733" s="69" t="s">
        <v>836</v>
      </c>
      <c r="C733" s="70">
        <v>3</v>
      </c>
      <c r="D733" s="131" t="s">
        <v>475</v>
      </c>
      <c r="E733" s="211"/>
      <c r="F733" s="212"/>
      <c r="G733" s="72">
        <f t="shared" ref="G733:G737" si="162">ROUND((F733+E733)*$C733,2)</f>
        <v>0</v>
      </c>
      <c r="H733" s="71">
        <f t="shared" ref="H733:I737" si="163">+E733*(1+$J$4)</f>
        <v>0</v>
      </c>
      <c r="I733" s="86">
        <f t="shared" si="163"/>
        <v>0</v>
      </c>
      <c r="J733" s="72">
        <f t="shared" ref="J733:J737" si="164">ROUND((I733+H733)*$C733,2)</f>
        <v>0</v>
      </c>
    </row>
    <row r="734" spans="1:10" x14ac:dyDescent="0.25">
      <c r="A734" s="141" t="s">
        <v>1952</v>
      </c>
      <c r="B734" s="69" t="s">
        <v>847</v>
      </c>
      <c r="C734" s="70">
        <v>2</v>
      </c>
      <c r="D734" s="131" t="s">
        <v>475</v>
      </c>
      <c r="E734" s="211"/>
      <c r="F734" s="212"/>
      <c r="G734" s="72">
        <f t="shared" si="162"/>
        <v>0</v>
      </c>
      <c r="H734" s="71">
        <f t="shared" si="163"/>
        <v>0</v>
      </c>
      <c r="I734" s="86">
        <f t="shared" si="163"/>
        <v>0</v>
      </c>
      <c r="J734" s="72">
        <f t="shared" si="164"/>
        <v>0</v>
      </c>
    </row>
    <row r="735" spans="1:10" x14ac:dyDescent="0.25">
      <c r="A735" s="141" t="s">
        <v>1953</v>
      </c>
      <c r="B735" s="69" t="s">
        <v>848</v>
      </c>
      <c r="C735" s="70">
        <v>2</v>
      </c>
      <c r="D735" s="131" t="s">
        <v>475</v>
      </c>
      <c r="E735" s="211"/>
      <c r="F735" s="212"/>
      <c r="G735" s="72">
        <f t="shared" si="162"/>
        <v>0</v>
      </c>
      <c r="H735" s="71">
        <f t="shared" si="163"/>
        <v>0</v>
      </c>
      <c r="I735" s="86">
        <f t="shared" si="163"/>
        <v>0</v>
      </c>
      <c r="J735" s="72">
        <f t="shared" si="164"/>
        <v>0</v>
      </c>
    </row>
    <row r="736" spans="1:10" x14ac:dyDescent="0.25">
      <c r="A736" s="141" t="s">
        <v>1954</v>
      </c>
      <c r="B736" s="69" t="s">
        <v>849</v>
      </c>
      <c r="C736" s="70">
        <v>2</v>
      </c>
      <c r="D736" s="131" t="s">
        <v>475</v>
      </c>
      <c r="E736" s="211"/>
      <c r="F736" s="212"/>
      <c r="G736" s="72">
        <f t="shared" si="162"/>
        <v>0</v>
      </c>
      <c r="H736" s="71">
        <f t="shared" si="163"/>
        <v>0</v>
      </c>
      <c r="I736" s="86">
        <f t="shared" si="163"/>
        <v>0</v>
      </c>
      <c r="J736" s="72">
        <f t="shared" si="164"/>
        <v>0</v>
      </c>
    </row>
    <row r="737" spans="1:10" x14ac:dyDescent="0.25">
      <c r="A737" s="141" t="s">
        <v>1955</v>
      </c>
      <c r="B737" s="69" t="s">
        <v>850</v>
      </c>
      <c r="C737" s="70">
        <v>12</v>
      </c>
      <c r="D737" s="131" t="s">
        <v>475</v>
      </c>
      <c r="E737" s="211"/>
      <c r="F737" s="212"/>
      <c r="G737" s="72">
        <f t="shared" si="162"/>
        <v>0</v>
      </c>
      <c r="H737" s="71">
        <f t="shared" si="163"/>
        <v>0</v>
      </c>
      <c r="I737" s="86">
        <f t="shared" si="163"/>
        <v>0</v>
      </c>
      <c r="J737" s="72">
        <f t="shared" si="164"/>
        <v>0</v>
      </c>
    </row>
    <row r="738" spans="1:10" x14ac:dyDescent="0.25">
      <c r="A738" s="79" t="s">
        <v>54</v>
      </c>
      <c r="B738" s="80" t="s">
        <v>851</v>
      </c>
      <c r="C738" s="70"/>
      <c r="D738" s="81"/>
      <c r="E738" s="82"/>
      <c r="F738" s="82"/>
      <c r="G738" s="83">
        <f>SUBTOTAL(9,G733:G737)</f>
        <v>0</v>
      </c>
      <c r="H738" s="82"/>
      <c r="I738" s="82"/>
      <c r="J738" s="83">
        <f>SUBTOTAL(9,J733:J737)</f>
        <v>0</v>
      </c>
    </row>
    <row r="739" spans="1:10" ht="38.25" x14ac:dyDescent="0.25">
      <c r="A739" s="79" t="s">
        <v>1956</v>
      </c>
      <c r="B739" s="84" t="s">
        <v>852</v>
      </c>
      <c r="C739" s="70"/>
      <c r="D739" s="81"/>
      <c r="E739" s="82"/>
      <c r="F739" s="82"/>
      <c r="G739" s="83"/>
      <c r="H739" s="82"/>
      <c r="I739" s="82"/>
      <c r="J739" s="83"/>
    </row>
    <row r="740" spans="1:10" x14ac:dyDescent="0.25">
      <c r="A740" s="141" t="s">
        <v>1957</v>
      </c>
      <c r="B740" s="69" t="s">
        <v>836</v>
      </c>
      <c r="C740" s="70">
        <v>3</v>
      </c>
      <c r="D740" s="131" t="s">
        <v>475</v>
      </c>
      <c r="E740" s="211"/>
      <c r="F740" s="212"/>
      <c r="G740" s="72">
        <f>ROUND((F740+E740)*$C740,2)</f>
        <v>0</v>
      </c>
      <c r="H740" s="71">
        <f>+E740*(1+$J$4)</f>
        <v>0</v>
      </c>
      <c r="I740" s="86">
        <f>+F740*(1+$J$4)</f>
        <v>0</v>
      </c>
      <c r="J740" s="72">
        <f>ROUND((I740+H740)*$C740,2)</f>
        <v>0</v>
      </c>
    </row>
    <row r="741" spans="1:10" x14ac:dyDescent="0.25">
      <c r="A741" s="79" t="s">
        <v>54</v>
      </c>
      <c r="B741" s="80" t="s">
        <v>853</v>
      </c>
      <c r="C741" s="70"/>
      <c r="D741" s="81"/>
      <c r="E741" s="82"/>
      <c r="F741" s="82"/>
      <c r="G741" s="83">
        <f>SUBTOTAL(9,G740)</f>
        <v>0</v>
      </c>
      <c r="H741" s="82"/>
      <c r="I741" s="82"/>
      <c r="J741" s="83">
        <f>SUBTOTAL(9,J740)</f>
        <v>0</v>
      </c>
    </row>
    <row r="742" spans="1:10" ht="25.5" x14ac:dyDescent="0.25">
      <c r="A742" s="79" t="s">
        <v>1958</v>
      </c>
      <c r="B742" s="84" t="s">
        <v>854</v>
      </c>
      <c r="C742" s="70"/>
      <c r="D742" s="81"/>
      <c r="E742" s="82"/>
      <c r="F742" s="82"/>
      <c r="G742" s="83"/>
      <c r="H742" s="82"/>
      <c r="I742" s="82"/>
      <c r="J742" s="83"/>
    </row>
    <row r="743" spans="1:10" x14ac:dyDescent="0.25">
      <c r="A743" s="141" t="s">
        <v>1959</v>
      </c>
      <c r="B743" s="69" t="s">
        <v>835</v>
      </c>
      <c r="C743" s="70">
        <v>2</v>
      </c>
      <c r="D743" s="131" t="s">
        <v>475</v>
      </c>
      <c r="E743" s="211"/>
      <c r="F743" s="212"/>
      <c r="G743" s="72">
        <f t="shared" ref="G743:G746" si="165">ROUND((F743+E743)*$C743,2)</f>
        <v>0</v>
      </c>
      <c r="H743" s="71">
        <f t="shared" ref="H743:I746" si="166">+E743*(1+$J$4)</f>
        <v>0</v>
      </c>
      <c r="I743" s="86">
        <f t="shared" si="166"/>
        <v>0</v>
      </c>
      <c r="J743" s="72">
        <f t="shared" ref="J743:J746" si="167">ROUND((I743+H743)*$C743,2)</f>
        <v>0</v>
      </c>
    </row>
    <row r="744" spans="1:10" x14ac:dyDescent="0.25">
      <c r="A744" s="141" t="s">
        <v>1960</v>
      </c>
      <c r="B744" s="69" t="s">
        <v>836</v>
      </c>
      <c r="C744" s="70">
        <v>5</v>
      </c>
      <c r="D744" s="131" t="s">
        <v>475</v>
      </c>
      <c r="E744" s="211"/>
      <c r="F744" s="212"/>
      <c r="G744" s="72">
        <f t="shared" si="165"/>
        <v>0</v>
      </c>
      <c r="H744" s="71">
        <f t="shared" si="166"/>
        <v>0</v>
      </c>
      <c r="I744" s="86">
        <f t="shared" si="166"/>
        <v>0</v>
      </c>
      <c r="J744" s="72">
        <f t="shared" si="167"/>
        <v>0</v>
      </c>
    </row>
    <row r="745" spans="1:10" x14ac:dyDescent="0.25">
      <c r="A745" s="141" t="s">
        <v>1961</v>
      </c>
      <c r="B745" s="69" t="s">
        <v>837</v>
      </c>
      <c r="C745" s="70">
        <v>1</v>
      </c>
      <c r="D745" s="131" t="s">
        <v>475</v>
      </c>
      <c r="E745" s="211"/>
      <c r="F745" s="212"/>
      <c r="G745" s="72">
        <f t="shared" si="165"/>
        <v>0</v>
      </c>
      <c r="H745" s="71">
        <f t="shared" si="166"/>
        <v>0</v>
      </c>
      <c r="I745" s="86">
        <f t="shared" si="166"/>
        <v>0</v>
      </c>
      <c r="J745" s="72">
        <f t="shared" si="167"/>
        <v>0</v>
      </c>
    </row>
    <row r="746" spans="1:10" x14ac:dyDescent="0.25">
      <c r="A746" s="141" t="s">
        <v>1962</v>
      </c>
      <c r="B746" s="69" t="s">
        <v>838</v>
      </c>
      <c r="C746" s="70">
        <v>1</v>
      </c>
      <c r="D746" s="131" t="s">
        <v>475</v>
      </c>
      <c r="E746" s="211"/>
      <c r="F746" s="212"/>
      <c r="G746" s="72">
        <f t="shared" si="165"/>
        <v>0</v>
      </c>
      <c r="H746" s="71">
        <f t="shared" si="166"/>
        <v>0</v>
      </c>
      <c r="I746" s="86">
        <f t="shared" si="166"/>
        <v>0</v>
      </c>
      <c r="J746" s="72">
        <f t="shared" si="167"/>
        <v>0</v>
      </c>
    </row>
    <row r="747" spans="1:10" s="5" customFormat="1" x14ac:dyDescent="0.25">
      <c r="A747" s="68" t="s">
        <v>54</v>
      </c>
      <c r="B747" s="126" t="s">
        <v>855</v>
      </c>
      <c r="C747" s="103"/>
      <c r="D747" s="124"/>
      <c r="E747" s="108"/>
      <c r="F747" s="108"/>
      <c r="G747" s="125">
        <f>SUBTOTAL(9,G743:G746)</f>
        <v>0</v>
      </c>
      <c r="H747" s="108"/>
      <c r="I747" s="108"/>
      <c r="J747" s="125">
        <f>SUBTOTAL(9,J743:J746)</f>
        <v>0</v>
      </c>
    </row>
    <row r="748" spans="1:10" ht="38.25" x14ac:dyDescent="0.25">
      <c r="A748" s="79" t="s">
        <v>1963</v>
      </c>
      <c r="B748" s="84" t="s">
        <v>856</v>
      </c>
      <c r="C748" s="70"/>
      <c r="D748" s="81"/>
      <c r="E748" s="82"/>
      <c r="F748" s="82"/>
      <c r="G748" s="83"/>
      <c r="H748" s="82"/>
      <c r="I748" s="82"/>
      <c r="J748" s="83"/>
    </row>
    <row r="749" spans="1:10" x14ac:dyDescent="0.25">
      <c r="A749" s="141" t="s">
        <v>1964</v>
      </c>
      <c r="B749" s="69" t="s">
        <v>847</v>
      </c>
      <c r="C749" s="70">
        <v>14</v>
      </c>
      <c r="D749" s="131" t="s">
        <v>475</v>
      </c>
      <c r="E749" s="211"/>
      <c r="F749" s="212"/>
      <c r="G749" s="72">
        <f t="shared" ref="G749:G752" si="168">ROUND((F749+E749)*$C749,2)</f>
        <v>0</v>
      </c>
      <c r="H749" s="71">
        <f t="shared" ref="H749:I752" si="169">+E749*(1+$J$4)</f>
        <v>0</v>
      </c>
      <c r="I749" s="86">
        <f t="shared" si="169"/>
        <v>0</v>
      </c>
      <c r="J749" s="72">
        <f t="shared" ref="J749:J752" si="170">ROUND((I749+H749)*$C749,2)</f>
        <v>0</v>
      </c>
    </row>
    <row r="750" spans="1:10" x14ac:dyDescent="0.25">
      <c r="A750" s="141" t="s">
        <v>1965</v>
      </c>
      <c r="B750" s="69" t="s">
        <v>848</v>
      </c>
      <c r="C750" s="70">
        <v>2</v>
      </c>
      <c r="D750" s="131" t="s">
        <v>475</v>
      </c>
      <c r="E750" s="211"/>
      <c r="F750" s="212"/>
      <c r="G750" s="72">
        <f t="shared" si="168"/>
        <v>0</v>
      </c>
      <c r="H750" s="71">
        <f t="shared" si="169"/>
        <v>0</v>
      </c>
      <c r="I750" s="86">
        <f t="shared" si="169"/>
        <v>0</v>
      </c>
      <c r="J750" s="72">
        <f t="shared" si="170"/>
        <v>0</v>
      </c>
    </row>
    <row r="751" spans="1:10" x14ac:dyDescent="0.25">
      <c r="A751" s="141" t="s">
        <v>1966</v>
      </c>
      <c r="B751" s="69" t="s">
        <v>849</v>
      </c>
      <c r="C751" s="70">
        <v>2</v>
      </c>
      <c r="D751" s="131" t="s">
        <v>475</v>
      </c>
      <c r="E751" s="211"/>
      <c r="F751" s="212"/>
      <c r="G751" s="72">
        <f t="shared" si="168"/>
        <v>0</v>
      </c>
      <c r="H751" s="71">
        <f t="shared" si="169"/>
        <v>0</v>
      </c>
      <c r="I751" s="86">
        <f t="shared" si="169"/>
        <v>0</v>
      </c>
      <c r="J751" s="72">
        <f t="shared" si="170"/>
        <v>0</v>
      </c>
    </row>
    <row r="752" spans="1:10" x14ac:dyDescent="0.25">
      <c r="A752" s="141" t="s">
        <v>1967</v>
      </c>
      <c r="B752" s="69" t="s">
        <v>850</v>
      </c>
      <c r="C752" s="70">
        <v>4</v>
      </c>
      <c r="D752" s="131" t="s">
        <v>475</v>
      </c>
      <c r="E752" s="211"/>
      <c r="F752" s="212"/>
      <c r="G752" s="72">
        <f t="shared" si="168"/>
        <v>0</v>
      </c>
      <c r="H752" s="71">
        <f t="shared" si="169"/>
        <v>0</v>
      </c>
      <c r="I752" s="86">
        <f t="shared" si="169"/>
        <v>0</v>
      </c>
      <c r="J752" s="72">
        <f t="shared" si="170"/>
        <v>0</v>
      </c>
    </row>
    <row r="753" spans="1:10" x14ac:dyDescent="0.25">
      <c r="A753" s="79" t="s">
        <v>54</v>
      </c>
      <c r="B753" s="80" t="s">
        <v>842</v>
      </c>
      <c r="C753" s="70"/>
      <c r="D753" s="81"/>
      <c r="E753" s="82"/>
      <c r="F753" s="82"/>
      <c r="G753" s="83">
        <f>SUBTOTAL(9,G749:G752)</f>
        <v>0</v>
      </c>
      <c r="H753" s="82"/>
      <c r="I753" s="82"/>
      <c r="J753" s="83">
        <f>SUBTOTAL(9,J749:J752)</f>
        <v>0</v>
      </c>
    </row>
    <row r="754" spans="1:10" ht="38.25" x14ac:dyDescent="0.25">
      <c r="A754" s="79" t="s">
        <v>1968</v>
      </c>
      <c r="B754" s="84" t="s">
        <v>857</v>
      </c>
      <c r="C754" s="70"/>
      <c r="D754" s="81"/>
      <c r="E754" s="82"/>
      <c r="F754" s="82"/>
      <c r="G754" s="83"/>
      <c r="H754" s="82"/>
      <c r="I754" s="82"/>
      <c r="J754" s="83"/>
    </row>
    <row r="755" spans="1:10" x14ac:dyDescent="0.25">
      <c r="A755" s="141" t="s">
        <v>1969</v>
      </c>
      <c r="B755" s="69" t="s">
        <v>847</v>
      </c>
      <c r="C755" s="70">
        <v>14</v>
      </c>
      <c r="D755" s="131" t="s">
        <v>475</v>
      </c>
      <c r="E755" s="211"/>
      <c r="F755" s="212"/>
      <c r="G755" s="72">
        <f t="shared" ref="G755:G758" si="171">ROUND((F755+E755)*$C755,2)</f>
        <v>0</v>
      </c>
      <c r="H755" s="71">
        <f t="shared" ref="H755:I758" si="172">+E755*(1+$J$4)</f>
        <v>0</v>
      </c>
      <c r="I755" s="86">
        <f t="shared" si="172"/>
        <v>0</v>
      </c>
      <c r="J755" s="72">
        <f t="shared" ref="J755:J758" si="173">ROUND((I755+H755)*$C755,2)</f>
        <v>0</v>
      </c>
    </row>
    <row r="756" spans="1:10" x14ac:dyDescent="0.25">
      <c r="A756" s="141" t="s">
        <v>1970</v>
      </c>
      <c r="B756" s="69" t="s">
        <v>848</v>
      </c>
      <c r="C756" s="70">
        <v>2</v>
      </c>
      <c r="D756" s="131" t="s">
        <v>475</v>
      </c>
      <c r="E756" s="211"/>
      <c r="F756" s="212"/>
      <c r="G756" s="72">
        <f t="shared" si="171"/>
        <v>0</v>
      </c>
      <c r="H756" s="71">
        <f t="shared" si="172"/>
        <v>0</v>
      </c>
      <c r="I756" s="86">
        <f t="shared" si="172"/>
        <v>0</v>
      </c>
      <c r="J756" s="72">
        <f t="shared" si="173"/>
        <v>0</v>
      </c>
    </row>
    <row r="757" spans="1:10" x14ac:dyDescent="0.25">
      <c r="A757" s="141" t="s">
        <v>1971</v>
      </c>
      <c r="B757" s="69" t="s">
        <v>849</v>
      </c>
      <c r="C757" s="70">
        <v>2</v>
      </c>
      <c r="D757" s="131" t="s">
        <v>475</v>
      </c>
      <c r="E757" s="211"/>
      <c r="F757" s="212"/>
      <c r="G757" s="72">
        <f t="shared" si="171"/>
        <v>0</v>
      </c>
      <c r="H757" s="71">
        <f t="shared" si="172"/>
        <v>0</v>
      </c>
      <c r="I757" s="86">
        <f t="shared" si="172"/>
        <v>0</v>
      </c>
      <c r="J757" s="72">
        <f t="shared" si="173"/>
        <v>0</v>
      </c>
    </row>
    <row r="758" spans="1:10" x14ac:dyDescent="0.25">
      <c r="A758" s="141" t="s">
        <v>1972</v>
      </c>
      <c r="B758" s="69" t="s">
        <v>850</v>
      </c>
      <c r="C758" s="70">
        <v>2</v>
      </c>
      <c r="D758" s="131" t="s">
        <v>475</v>
      </c>
      <c r="E758" s="211"/>
      <c r="F758" s="212"/>
      <c r="G758" s="72">
        <f t="shared" si="171"/>
        <v>0</v>
      </c>
      <c r="H758" s="71">
        <f t="shared" si="172"/>
        <v>0</v>
      </c>
      <c r="I758" s="86">
        <f t="shared" si="172"/>
        <v>0</v>
      </c>
      <c r="J758" s="72">
        <f t="shared" si="173"/>
        <v>0</v>
      </c>
    </row>
    <row r="759" spans="1:10" x14ac:dyDescent="0.25">
      <c r="A759" s="79" t="s">
        <v>54</v>
      </c>
      <c r="B759" s="80" t="s">
        <v>851</v>
      </c>
      <c r="C759" s="70"/>
      <c r="D759" s="81"/>
      <c r="E759" s="82"/>
      <c r="F759" s="82"/>
      <c r="G759" s="83">
        <f>SUBTOTAL(9,G755:G758)</f>
        <v>0</v>
      </c>
      <c r="H759" s="82"/>
      <c r="I759" s="82"/>
      <c r="J759" s="83">
        <f>SUBTOTAL(9,J755:J758)</f>
        <v>0</v>
      </c>
    </row>
    <row r="760" spans="1:10" ht="38.25" x14ac:dyDescent="0.25">
      <c r="A760" s="79" t="s">
        <v>1973</v>
      </c>
      <c r="B760" s="84" t="s">
        <v>858</v>
      </c>
      <c r="C760" s="70"/>
      <c r="D760" s="81"/>
      <c r="E760" s="82"/>
      <c r="F760" s="82"/>
      <c r="G760" s="83"/>
      <c r="H760" s="82"/>
      <c r="I760" s="82"/>
      <c r="J760" s="83"/>
    </row>
    <row r="761" spans="1:10" x14ac:dyDescent="0.25">
      <c r="A761" s="141" t="s">
        <v>1974</v>
      </c>
      <c r="B761" s="69" t="s">
        <v>847</v>
      </c>
      <c r="C761" s="70">
        <v>14</v>
      </c>
      <c r="D761" s="131" t="s">
        <v>475</v>
      </c>
      <c r="E761" s="211"/>
      <c r="F761" s="212"/>
      <c r="G761" s="72">
        <f t="shared" ref="G761:G764" si="174">ROUND((F761+E761)*$C761,2)</f>
        <v>0</v>
      </c>
      <c r="H761" s="71">
        <f t="shared" ref="H761:I764" si="175">+E761*(1+$J$4)</f>
        <v>0</v>
      </c>
      <c r="I761" s="86">
        <f t="shared" si="175"/>
        <v>0</v>
      </c>
      <c r="J761" s="72">
        <f t="shared" ref="J761:J764" si="176">ROUND((I761+H761)*$C761,2)</f>
        <v>0</v>
      </c>
    </row>
    <row r="762" spans="1:10" x14ac:dyDescent="0.25">
      <c r="A762" s="141" t="s">
        <v>1975</v>
      </c>
      <c r="B762" s="69" t="s">
        <v>848</v>
      </c>
      <c r="C762" s="70">
        <v>2</v>
      </c>
      <c r="D762" s="131" t="s">
        <v>475</v>
      </c>
      <c r="E762" s="211"/>
      <c r="F762" s="212"/>
      <c r="G762" s="72">
        <f t="shared" si="174"/>
        <v>0</v>
      </c>
      <c r="H762" s="71">
        <f t="shared" si="175"/>
        <v>0</v>
      </c>
      <c r="I762" s="86">
        <f t="shared" si="175"/>
        <v>0</v>
      </c>
      <c r="J762" s="72">
        <f t="shared" si="176"/>
        <v>0</v>
      </c>
    </row>
    <row r="763" spans="1:10" x14ac:dyDescent="0.25">
      <c r="A763" s="141" t="s">
        <v>1976</v>
      </c>
      <c r="B763" s="69" t="s">
        <v>849</v>
      </c>
      <c r="C763" s="70">
        <v>2</v>
      </c>
      <c r="D763" s="131" t="s">
        <v>475</v>
      </c>
      <c r="E763" s="211"/>
      <c r="F763" s="212"/>
      <c r="G763" s="72">
        <f t="shared" si="174"/>
        <v>0</v>
      </c>
      <c r="H763" s="71">
        <f t="shared" si="175"/>
        <v>0</v>
      </c>
      <c r="I763" s="86">
        <f t="shared" si="175"/>
        <v>0</v>
      </c>
      <c r="J763" s="72">
        <f t="shared" si="176"/>
        <v>0</v>
      </c>
    </row>
    <row r="764" spans="1:10" x14ac:dyDescent="0.25">
      <c r="A764" s="141" t="s">
        <v>1977</v>
      </c>
      <c r="B764" s="69" t="s">
        <v>850</v>
      </c>
      <c r="C764" s="70">
        <v>2</v>
      </c>
      <c r="D764" s="131" t="s">
        <v>475</v>
      </c>
      <c r="E764" s="211"/>
      <c r="F764" s="212"/>
      <c r="G764" s="72">
        <f t="shared" si="174"/>
        <v>0</v>
      </c>
      <c r="H764" s="71">
        <f t="shared" si="175"/>
        <v>0</v>
      </c>
      <c r="I764" s="86">
        <f t="shared" si="175"/>
        <v>0</v>
      </c>
      <c r="J764" s="72">
        <f t="shared" si="176"/>
        <v>0</v>
      </c>
    </row>
    <row r="765" spans="1:10" x14ac:dyDescent="0.25">
      <c r="A765" s="79" t="s">
        <v>54</v>
      </c>
      <c r="B765" s="80" t="s">
        <v>859</v>
      </c>
      <c r="C765" s="70"/>
      <c r="D765" s="81"/>
      <c r="E765" s="82"/>
      <c r="F765" s="82"/>
      <c r="G765" s="83">
        <f>SUBTOTAL(9,G761:G764)</f>
        <v>0</v>
      </c>
      <c r="H765" s="82"/>
      <c r="I765" s="82"/>
      <c r="J765" s="83">
        <f>SUBTOTAL(9,J761:J764)</f>
        <v>0</v>
      </c>
    </row>
    <row r="766" spans="1:10" ht="51" x14ac:dyDescent="0.25">
      <c r="A766" s="79" t="s">
        <v>1978</v>
      </c>
      <c r="B766" s="84" t="s">
        <v>860</v>
      </c>
      <c r="C766" s="70"/>
      <c r="D766" s="81"/>
      <c r="E766" s="82"/>
      <c r="F766" s="82"/>
      <c r="G766" s="83"/>
      <c r="H766" s="82"/>
      <c r="I766" s="82"/>
      <c r="J766" s="83"/>
    </row>
    <row r="767" spans="1:10" x14ac:dyDescent="0.25">
      <c r="A767" s="141" t="s">
        <v>1979</v>
      </c>
      <c r="B767" s="69" t="s">
        <v>847</v>
      </c>
      <c r="C767" s="70">
        <v>4</v>
      </c>
      <c r="D767" s="131" t="s">
        <v>475</v>
      </c>
      <c r="E767" s="211"/>
      <c r="F767" s="212"/>
      <c r="G767" s="72">
        <f t="shared" ref="G767:G770" si="177">ROUND((F767+E767)*$C767,2)</f>
        <v>0</v>
      </c>
      <c r="H767" s="71">
        <f t="shared" ref="H767:I770" si="178">+E767*(1+$J$4)</f>
        <v>0</v>
      </c>
      <c r="I767" s="86">
        <f t="shared" si="178"/>
        <v>0</v>
      </c>
      <c r="J767" s="72">
        <f t="shared" ref="J767:J770" si="179">ROUND((I767+H767)*$C767,2)</f>
        <v>0</v>
      </c>
    </row>
    <row r="768" spans="1:10" x14ac:dyDescent="0.25">
      <c r="A768" s="141" t="s">
        <v>1980</v>
      </c>
      <c r="B768" s="69" t="s">
        <v>848</v>
      </c>
      <c r="C768" s="70">
        <v>2</v>
      </c>
      <c r="D768" s="131" t="s">
        <v>475</v>
      </c>
      <c r="E768" s="211"/>
      <c r="F768" s="212"/>
      <c r="G768" s="72">
        <f t="shared" si="177"/>
        <v>0</v>
      </c>
      <c r="H768" s="71">
        <f t="shared" si="178"/>
        <v>0</v>
      </c>
      <c r="I768" s="86">
        <f t="shared" si="178"/>
        <v>0</v>
      </c>
      <c r="J768" s="72">
        <f t="shared" si="179"/>
        <v>0</v>
      </c>
    </row>
    <row r="769" spans="1:11" s="5" customFormat="1" x14ac:dyDescent="0.25">
      <c r="A769" s="141" t="s">
        <v>1981</v>
      </c>
      <c r="B769" s="69" t="s">
        <v>849</v>
      </c>
      <c r="C769" s="70">
        <v>2</v>
      </c>
      <c r="D769" s="131" t="s">
        <v>475</v>
      </c>
      <c r="E769" s="211"/>
      <c r="F769" s="212"/>
      <c r="G769" s="72">
        <f t="shared" si="177"/>
        <v>0</v>
      </c>
      <c r="H769" s="71">
        <f t="shared" si="178"/>
        <v>0</v>
      </c>
      <c r="I769" s="86">
        <f t="shared" si="178"/>
        <v>0</v>
      </c>
      <c r="J769" s="72">
        <f t="shared" si="179"/>
        <v>0</v>
      </c>
      <c r="K769" s="1"/>
    </row>
    <row r="770" spans="1:11" x14ac:dyDescent="0.25">
      <c r="A770" s="141" t="s">
        <v>1982</v>
      </c>
      <c r="B770" s="69" t="s">
        <v>850</v>
      </c>
      <c r="C770" s="70">
        <v>2</v>
      </c>
      <c r="D770" s="131" t="s">
        <v>475</v>
      </c>
      <c r="E770" s="211"/>
      <c r="F770" s="212"/>
      <c r="G770" s="72">
        <f t="shared" si="177"/>
        <v>0</v>
      </c>
      <c r="H770" s="71">
        <f t="shared" si="178"/>
        <v>0</v>
      </c>
      <c r="I770" s="86">
        <f t="shared" si="178"/>
        <v>0</v>
      </c>
      <c r="J770" s="72">
        <f t="shared" si="179"/>
        <v>0</v>
      </c>
    </row>
    <row r="771" spans="1:11" x14ac:dyDescent="0.25">
      <c r="A771" s="79" t="s">
        <v>54</v>
      </c>
      <c r="B771" s="80" t="s">
        <v>855</v>
      </c>
      <c r="C771" s="70"/>
      <c r="D771" s="81"/>
      <c r="E771" s="82"/>
      <c r="F771" s="82"/>
      <c r="G771" s="83">
        <f>SUBTOTAL(9,G767:G770)</f>
        <v>0</v>
      </c>
      <c r="H771" s="82"/>
      <c r="I771" s="82"/>
      <c r="J771" s="83">
        <f>SUBTOTAL(9,J767:J770)</f>
        <v>0</v>
      </c>
    </row>
    <row r="772" spans="1:11" x14ac:dyDescent="0.25">
      <c r="A772" s="68" t="s">
        <v>1983</v>
      </c>
      <c r="B772" s="123" t="s">
        <v>2417</v>
      </c>
      <c r="C772" s="103"/>
      <c r="D772" s="124"/>
      <c r="E772" s="108"/>
      <c r="F772" s="108"/>
      <c r="G772" s="125"/>
      <c r="H772" s="108"/>
      <c r="I772" s="108"/>
      <c r="J772" s="125"/>
      <c r="K772" s="5"/>
    </row>
    <row r="773" spans="1:11" ht="25.5" x14ac:dyDescent="0.25">
      <c r="A773" s="141" t="s">
        <v>1984</v>
      </c>
      <c r="B773" s="69" t="s">
        <v>861</v>
      </c>
      <c r="C773" s="70">
        <v>26</v>
      </c>
      <c r="D773" s="131" t="s">
        <v>475</v>
      </c>
      <c r="E773" s="211"/>
      <c r="F773" s="212"/>
      <c r="G773" s="72">
        <f t="shared" ref="G773:G775" si="180">ROUND((F773+E773)*$C773,2)</f>
        <v>0</v>
      </c>
      <c r="H773" s="71">
        <f t="shared" ref="H773:I775" si="181">+E773*(1+$J$4)</f>
        <v>0</v>
      </c>
      <c r="I773" s="86">
        <f t="shared" si="181"/>
        <v>0</v>
      </c>
      <c r="J773" s="72">
        <f t="shared" ref="J773:J775" si="182">ROUND((I773+H773)*$C773,2)</f>
        <v>0</v>
      </c>
    </row>
    <row r="774" spans="1:11" s="5" customFormat="1" ht="51" x14ac:dyDescent="0.25">
      <c r="A774" s="141" t="s">
        <v>1985</v>
      </c>
      <c r="B774" s="69" t="s">
        <v>862</v>
      </c>
      <c r="C774" s="70">
        <v>27</v>
      </c>
      <c r="D774" s="131" t="s">
        <v>475</v>
      </c>
      <c r="E774" s="211"/>
      <c r="F774" s="212"/>
      <c r="G774" s="72">
        <f t="shared" si="180"/>
        <v>0</v>
      </c>
      <c r="H774" s="71">
        <f t="shared" si="181"/>
        <v>0</v>
      </c>
      <c r="I774" s="86">
        <f t="shared" si="181"/>
        <v>0</v>
      </c>
      <c r="J774" s="72">
        <f t="shared" si="182"/>
        <v>0</v>
      </c>
      <c r="K774" s="1"/>
    </row>
    <row r="775" spans="1:11" ht="51" x14ac:dyDescent="0.25">
      <c r="A775" s="141" t="s">
        <v>1986</v>
      </c>
      <c r="B775" s="69" t="s">
        <v>863</v>
      </c>
      <c r="C775" s="70">
        <v>1</v>
      </c>
      <c r="D775" s="131" t="s">
        <v>196</v>
      </c>
      <c r="E775" s="211"/>
      <c r="F775" s="212"/>
      <c r="G775" s="72">
        <f t="shared" si="180"/>
        <v>0</v>
      </c>
      <c r="H775" s="71">
        <f t="shared" si="181"/>
        <v>0</v>
      </c>
      <c r="I775" s="86">
        <f t="shared" si="181"/>
        <v>0</v>
      </c>
      <c r="J775" s="72">
        <f t="shared" si="182"/>
        <v>0</v>
      </c>
    </row>
    <row r="776" spans="1:11" x14ac:dyDescent="0.25">
      <c r="A776" s="79" t="s">
        <v>54</v>
      </c>
      <c r="B776" s="80" t="s">
        <v>864</v>
      </c>
      <c r="C776" s="70"/>
      <c r="D776" s="81"/>
      <c r="E776" s="82"/>
      <c r="F776" s="82"/>
      <c r="G776" s="83">
        <f>SUBTOTAL(9,G773:G775)</f>
        <v>0</v>
      </c>
      <c r="H776" s="82"/>
      <c r="I776" s="82"/>
      <c r="J776" s="83">
        <f>SUBTOTAL(9,J773:J775)</f>
        <v>0</v>
      </c>
    </row>
    <row r="777" spans="1:11" x14ac:dyDescent="0.25">
      <c r="A777" s="68" t="s">
        <v>1987</v>
      </c>
      <c r="B777" s="123" t="s">
        <v>865</v>
      </c>
      <c r="C777" s="103"/>
      <c r="D777" s="124"/>
      <c r="E777" s="108"/>
      <c r="F777" s="108"/>
      <c r="G777" s="125"/>
      <c r="H777" s="108"/>
      <c r="I777" s="108"/>
      <c r="J777" s="125"/>
      <c r="K777" s="5"/>
    </row>
    <row r="778" spans="1:11" ht="25.5" x14ac:dyDescent="0.25">
      <c r="A778" s="141" t="s">
        <v>1988</v>
      </c>
      <c r="B778" s="69" t="s">
        <v>866</v>
      </c>
      <c r="C778" s="70">
        <v>1</v>
      </c>
      <c r="D778" s="131" t="s">
        <v>196</v>
      </c>
      <c r="E778" s="211"/>
      <c r="F778" s="212"/>
      <c r="G778" s="72">
        <f>ROUND((F778+E778)*$C778,2)</f>
        <v>0</v>
      </c>
      <c r="H778" s="71">
        <f>+E778*(1+$J$4)</f>
        <v>0</v>
      </c>
      <c r="I778" s="86">
        <f>+F778*(1+$J$4)</f>
        <v>0</v>
      </c>
      <c r="J778" s="72">
        <f>ROUND((I778+H778)*$C778,2)</f>
        <v>0</v>
      </c>
    </row>
    <row r="779" spans="1:11" x14ac:dyDescent="0.25">
      <c r="A779" s="79" t="s">
        <v>54</v>
      </c>
      <c r="B779" s="80" t="s">
        <v>867</v>
      </c>
      <c r="C779" s="70"/>
      <c r="D779" s="81"/>
      <c r="E779" s="82"/>
      <c r="F779" s="82"/>
      <c r="G779" s="83">
        <f>SUBTOTAL(9,G778)</f>
        <v>0</v>
      </c>
      <c r="H779" s="82"/>
      <c r="I779" s="82"/>
      <c r="J779" s="83">
        <f>SUBTOTAL(9,J778)</f>
        <v>0</v>
      </c>
    </row>
    <row r="780" spans="1:11" x14ac:dyDescent="0.25">
      <c r="A780" s="79" t="s">
        <v>1989</v>
      </c>
      <c r="B780" s="84" t="s">
        <v>868</v>
      </c>
      <c r="C780" s="70"/>
      <c r="D780" s="81"/>
      <c r="E780" s="82"/>
      <c r="F780" s="82"/>
      <c r="G780" s="83"/>
      <c r="H780" s="82"/>
      <c r="I780" s="82"/>
      <c r="J780" s="83"/>
    </row>
    <row r="781" spans="1:11" x14ac:dyDescent="0.25">
      <c r="A781" s="141" t="s">
        <v>1990</v>
      </c>
      <c r="B781" s="69" t="s">
        <v>869</v>
      </c>
      <c r="C781" s="70">
        <v>60</v>
      </c>
      <c r="D781" s="131" t="s">
        <v>18</v>
      </c>
      <c r="E781" s="211"/>
      <c r="F781" s="212"/>
      <c r="G781" s="72">
        <f t="shared" ref="G781:G790" si="183">ROUND((F781+E781)*$C781,2)</f>
        <v>0</v>
      </c>
      <c r="H781" s="71">
        <f t="shared" ref="H781:I790" si="184">+E781*(1+$J$4)</f>
        <v>0</v>
      </c>
      <c r="I781" s="86">
        <f t="shared" si="184"/>
        <v>0</v>
      </c>
      <c r="J781" s="72">
        <f t="shared" ref="J781:J790" si="185">ROUND((I781+H781)*$C781,2)</f>
        <v>0</v>
      </c>
    </row>
    <row r="782" spans="1:11" x14ac:dyDescent="0.25">
      <c r="A782" s="141" t="s">
        <v>1991</v>
      </c>
      <c r="B782" s="69" t="s">
        <v>870</v>
      </c>
      <c r="C782" s="70">
        <v>380</v>
      </c>
      <c r="D782" s="131" t="s">
        <v>267</v>
      </c>
      <c r="E782" s="211"/>
      <c r="F782" s="212"/>
      <c r="G782" s="72">
        <f t="shared" si="183"/>
        <v>0</v>
      </c>
      <c r="H782" s="71">
        <f t="shared" si="184"/>
        <v>0</v>
      </c>
      <c r="I782" s="86">
        <f t="shared" si="184"/>
        <v>0</v>
      </c>
      <c r="J782" s="72">
        <f t="shared" si="185"/>
        <v>0</v>
      </c>
    </row>
    <row r="783" spans="1:11" x14ac:dyDescent="0.25">
      <c r="A783" s="141" t="s">
        <v>1992</v>
      </c>
      <c r="B783" s="69" t="s">
        <v>871</v>
      </c>
      <c r="C783" s="70">
        <v>90</v>
      </c>
      <c r="D783" s="131" t="s">
        <v>267</v>
      </c>
      <c r="E783" s="211"/>
      <c r="F783" s="212"/>
      <c r="G783" s="72">
        <f t="shared" si="183"/>
        <v>0</v>
      </c>
      <c r="H783" s="71">
        <f t="shared" si="184"/>
        <v>0</v>
      </c>
      <c r="I783" s="86">
        <f t="shared" si="184"/>
        <v>0</v>
      </c>
      <c r="J783" s="72">
        <f t="shared" si="185"/>
        <v>0</v>
      </c>
    </row>
    <row r="784" spans="1:11" x14ac:dyDescent="0.25">
      <c r="A784" s="141" t="s">
        <v>1993</v>
      </c>
      <c r="B784" s="69" t="s">
        <v>872</v>
      </c>
      <c r="C784" s="70">
        <v>54</v>
      </c>
      <c r="D784" s="131" t="s">
        <v>267</v>
      </c>
      <c r="E784" s="211"/>
      <c r="F784" s="212"/>
      <c r="G784" s="72">
        <f t="shared" si="183"/>
        <v>0</v>
      </c>
      <c r="H784" s="71">
        <f t="shared" si="184"/>
        <v>0</v>
      </c>
      <c r="I784" s="86">
        <f t="shared" si="184"/>
        <v>0</v>
      </c>
      <c r="J784" s="72">
        <f t="shared" si="185"/>
        <v>0</v>
      </c>
    </row>
    <row r="785" spans="1:10" x14ac:dyDescent="0.25">
      <c r="A785" s="141" t="s">
        <v>1994</v>
      </c>
      <c r="B785" s="69" t="s">
        <v>873</v>
      </c>
      <c r="C785" s="70">
        <v>234</v>
      </c>
      <c r="D785" s="131" t="s">
        <v>267</v>
      </c>
      <c r="E785" s="211"/>
      <c r="F785" s="212"/>
      <c r="G785" s="72">
        <f t="shared" si="183"/>
        <v>0</v>
      </c>
      <c r="H785" s="71">
        <f t="shared" si="184"/>
        <v>0</v>
      </c>
      <c r="I785" s="86">
        <f t="shared" si="184"/>
        <v>0</v>
      </c>
      <c r="J785" s="72">
        <f t="shared" si="185"/>
        <v>0</v>
      </c>
    </row>
    <row r="786" spans="1:10" x14ac:dyDescent="0.25">
      <c r="A786" s="141" t="s">
        <v>1995</v>
      </c>
      <c r="B786" s="69" t="s">
        <v>874</v>
      </c>
      <c r="C786" s="70">
        <v>102</v>
      </c>
      <c r="D786" s="131" t="s">
        <v>267</v>
      </c>
      <c r="E786" s="211"/>
      <c r="F786" s="212"/>
      <c r="G786" s="72">
        <f t="shared" si="183"/>
        <v>0</v>
      </c>
      <c r="H786" s="71">
        <f t="shared" si="184"/>
        <v>0</v>
      </c>
      <c r="I786" s="86">
        <f t="shared" si="184"/>
        <v>0</v>
      </c>
      <c r="J786" s="72">
        <f t="shared" si="185"/>
        <v>0</v>
      </c>
    </row>
    <row r="787" spans="1:10" x14ac:dyDescent="0.25">
      <c r="A787" s="141" t="s">
        <v>1996</v>
      </c>
      <c r="B787" s="69" t="s">
        <v>875</v>
      </c>
      <c r="C787" s="70">
        <v>24</v>
      </c>
      <c r="D787" s="131" t="s">
        <v>267</v>
      </c>
      <c r="E787" s="211"/>
      <c r="F787" s="212"/>
      <c r="G787" s="72">
        <f t="shared" si="183"/>
        <v>0</v>
      </c>
      <c r="H787" s="71">
        <f t="shared" si="184"/>
        <v>0</v>
      </c>
      <c r="I787" s="86">
        <f t="shared" si="184"/>
        <v>0</v>
      </c>
      <c r="J787" s="72">
        <f t="shared" si="185"/>
        <v>0</v>
      </c>
    </row>
    <row r="788" spans="1:10" x14ac:dyDescent="0.25">
      <c r="A788" s="141" t="s">
        <v>1997</v>
      </c>
      <c r="B788" s="69" t="s">
        <v>876</v>
      </c>
      <c r="C788" s="70">
        <v>24</v>
      </c>
      <c r="D788" s="131" t="s">
        <v>267</v>
      </c>
      <c r="E788" s="211"/>
      <c r="F788" s="212"/>
      <c r="G788" s="72">
        <f t="shared" si="183"/>
        <v>0</v>
      </c>
      <c r="H788" s="71">
        <f t="shared" si="184"/>
        <v>0</v>
      </c>
      <c r="I788" s="86">
        <f t="shared" si="184"/>
        <v>0</v>
      </c>
      <c r="J788" s="72">
        <f t="shared" si="185"/>
        <v>0</v>
      </c>
    </row>
    <row r="789" spans="1:10" x14ac:dyDescent="0.25">
      <c r="A789" s="141" t="s">
        <v>1998</v>
      </c>
      <c r="B789" s="69" t="s">
        <v>877</v>
      </c>
      <c r="C789" s="70">
        <v>36</v>
      </c>
      <c r="D789" s="131" t="s">
        <v>267</v>
      </c>
      <c r="E789" s="211"/>
      <c r="F789" s="212"/>
      <c r="G789" s="72">
        <f t="shared" si="183"/>
        <v>0</v>
      </c>
      <c r="H789" s="71">
        <f t="shared" si="184"/>
        <v>0</v>
      </c>
      <c r="I789" s="86">
        <f t="shared" si="184"/>
        <v>0</v>
      </c>
      <c r="J789" s="72">
        <f t="shared" si="185"/>
        <v>0</v>
      </c>
    </row>
    <row r="790" spans="1:10" x14ac:dyDescent="0.25">
      <c r="A790" s="141" t="s">
        <v>1999</v>
      </c>
      <c r="B790" s="69" t="s">
        <v>878</v>
      </c>
      <c r="C790" s="70">
        <v>66</v>
      </c>
      <c r="D790" s="131" t="s">
        <v>267</v>
      </c>
      <c r="E790" s="211"/>
      <c r="F790" s="212"/>
      <c r="G790" s="72">
        <f t="shared" si="183"/>
        <v>0</v>
      </c>
      <c r="H790" s="71">
        <f t="shared" si="184"/>
        <v>0</v>
      </c>
      <c r="I790" s="86">
        <f t="shared" si="184"/>
        <v>0</v>
      </c>
      <c r="J790" s="72">
        <f t="shared" si="185"/>
        <v>0</v>
      </c>
    </row>
    <row r="791" spans="1:10" x14ac:dyDescent="0.25">
      <c r="A791" s="79" t="s">
        <v>54</v>
      </c>
      <c r="B791" s="80" t="s">
        <v>879</v>
      </c>
      <c r="C791" s="70"/>
      <c r="D791" s="81"/>
      <c r="E791" s="82"/>
      <c r="F791" s="82"/>
      <c r="G791" s="83">
        <f>SUBTOTAL(9,G781:G790)</f>
        <v>0</v>
      </c>
      <c r="H791" s="82"/>
      <c r="I791" s="82"/>
      <c r="J791" s="83">
        <f>SUBTOTAL(9,J781:J790)</f>
        <v>0</v>
      </c>
    </row>
    <row r="792" spans="1:10" x14ac:dyDescent="0.25">
      <c r="A792" s="79" t="s">
        <v>2000</v>
      </c>
      <c r="B792" s="84" t="s">
        <v>880</v>
      </c>
      <c r="C792" s="70"/>
      <c r="D792" s="81"/>
      <c r="E792" s="82"/>
      <c r="F792" s="82"/>
      <c r="G792" s="83"/>
      <c r="H792" s="82"/>
      <c r="I792" s="82"/>
      <c r="J792" s="83"/>
    </row>
    <row r="793" spans="1:10" x14ac:dyDescent="0.25">
      <c r="A793" s="141" t="s">
        <v>2001</v>
      </c>
      <c r="B793" s="69" t="s">
        <v>881</v>
      </c>
      <c r="C793" s="70">
        <v>110</v>
      </c>
      <c r="D793" s="131" t="s">
        <v>18</v>
      </c>
      <c r="E793" s="211"/>
      <c r="F793" s="212"/>
      <c r="G793" s="72">
        <f t="shared" ref="G793:G794" si="186">ROUND((F793+E793)*$C793,2)</f>
        <v>0</v>
      </c>
      <c r="H793" s="71">
        <f t="shared" ref="H793:I794" si="187">+E793*(1+$J$4)</f>
        <v>0</v>
      </c>
      <c r="I793" s="86">
        <f t="shared" si="187"/>
        <v>0</v>
      </c>
      <c r="J793" s="72">
        <f t="shared" ref="J793:J794" si="188">ROUND((I793+H793)*$C793,2)</f>
        <v>0</v>
      </c>
    </row>
    <row r="794" spans="1:10" x14ac:dyDescent="0.25">
      <c r="A794" s="141" t="s">
        <v>2002</v>
      </c>
      <c r="B794" s="69" t="s">
        <v>882</v>
      </c>
      <c r="C794" s="70">
        <v>190</v>
      </c>
      <c r="D794" s="131" t="s">
        <v>18</v>
      </c>
      <c r="E794" s="211"/>
      <c r="F794" s="212"/>
      <c r="G794" s="72">
        <f t="shared" si="186"/>
        <v>0</v>
      </c>
      <c r="H794" s="71">
        <f t="shared" si="187"/>
        <v>0</v>
      </c>
      <c r="I794" s="86">
        <f t="shared" si="187"/>
        <v>0</v>
      </c>
      <c r="J794" s="72">
        <f t="shared" si="188"/>
        <v>0</v>
      </c>
    </row>
    <row r="795" spans="1:10" x14ac:dyDescent="0.25">
      <c r="A795" s="79" t="s">
        <v>54</v>
      </c>
      <c r="B795" s="80" t="s">
        <v>883</v>
      </c>
      <c r="C795" s="70"/>
      <c r="D795" s="81"/>
      <c r="E795" s="108"/>
      <c r="F795" s="108"/>
      <c r="G795" s="83">
        <f>SUBTOTAL(9,G793:G794)</f>
        <v>0</v>
      </c>
      <c r="H795" s="82"/>
      <c r="I795" s="82"/>
      <c r="J795" s="83">
        <f>SUBTOTAL(9,J793:J794)</f>
        <v>0</v>
      </c>
    </row>
    <row r="796" spans="1:10" s="5" customFormat="1" x14ac:dyDescent="0.25">
      <c r="A796" s="68" t="s">
        <v>54</v>
      </c>
      <c r="B796" s="123" t="s">
        <v>884</v>
      </c>
      <c r="C796" s="103"/>
      <c r="D796" s="124"/>
      <c r="E796" s="128">
        <f>SUMPRODUCT(E573:E795,C573:C795)</f>
        <v>0</v>
      </c>
      <c r="F796" s="128">
        <f>SUMPRODUCT(F573:F795,C573:C795)</f>
        <v>0</v>
      </c>
      <c r="G796" s="125">
        <f>SUBTOTAL(9,G572:G795)</f>
        <v>0</v>
      </c>
      <c r="H796" s="128">
        <f>SUMPRODUCT(H573:H795,C573:C795)</f>
        <v>0</v>
      </c>
      <c r="I796" s="128">
        <f>SUMPRODUCT(I573:I795,C573:C795)</f>
        <v>0</v>
      </c>
      <c r="J796" s="125">
        <f>SUBTOTAL(9,J572:J795)</f>
        <v>0</v>
      </c>
    </row>
    <row r="797" spans="1:10" x14ac:dyDescent="0.25">
      <c r="A797" s="79" t="s">
        <v>54</v>
      </c>
      <c r="B797" s="84"/>
      <c r="C797" s="70"/>
      <c r="D797" s="131"/>
      <c r="E797" s="132"/>
      <c r="F797" s="132"/>
      <c r="G797" s="72"/>
      <c r="H797" s="133"/>
      <c r="I797" s="133"/>
      <c r="J797" s="72"/>
    </row>
    <row r="798" spans="1:10" x14ac:dyDescent="0.25">
      <c r="A798" s="79" t="s">
        <v>885</v>
      </c>
      <c r="B798" s="84" t="s">
        <v>886</v>
      </c>
      <c r="C798" s="70"/>
      <c r="D798" s="81"/>
      <c r="E798" s="108"/>
      <c r="F798" s="108"/>
      <c r="G798" s="83"/>
      <c r="H798" s="82"/>
      <c r="I798" s="82"/>
      <c r="J798" s="83"/>
    </row>
    <row r="799" spans="1:10" x14ac:dyDescent="0.25">
      <c r="A799" s="134" t="s">
        <v>199</v>
      </c>
      <c r="B799" s="74" t="s">
        <v>887</v>
      </c>
      <c r="C799" s="70">
        <v>122000</v>
      </c>
      <c r="D799" s="131" t="s">
        <v>888</v>
      </c>
      <c r="E799" s="211"/>
      <c r="F799" s="212"/>
      <c r="G799" s="72">
        <f t="shared" ref="G799:G838" si="189">ROUND((F799+E799)*$C799,2)</f>
        <v>0</v>
      </c>
      <c r="H799" s="71">
        <f t="shared" ref="H799:I838" si="190">+E799*(1+$J$4)</f>
        <v>0</v>
      </c>
      <c r="I799" s="86">
        <f t="shared" si="190"/>
        <v>0</v>
      </c>
      <c r="J799" s="72">
        <f t="shared" ref="J799:J838" si="191">ROUND((I799+H799)*$C799,2)</f>
        <v>0</v>
      </c>
    </row>
    <row r="800" spans="1:10" x14ac:dyDescent="0.25">
      <c r="A800" s="134" t="s">
        <v>201</v>
      </c>
      <c r="B800" s="74" t="s">
        <v>889</v>
      </c>
      <c r="C800" s="70">
        <v>185</v>
      </c>
      <c r="D800" s="131" t="s">
        <v>475</v>
      </c>
      <c r="E800" s="211"/>
      <c r="F800" s="212"/>
      <c r="G800" s="72">
        <f t="shared" si="189"/>
        <v>0</v>
      </c>
      <c r="H800" s="71">
        <f t="shared" si="190"/>
        <v>0</v>
      </c>
      <c r="I800" s="86">
        <f t="shared" si="190"/>
        <v>0</v>
      </c>
      <c r="J800" s="72">
        <f t="shared" si="191"/>
        <v>0</v>
      </c>
    </row>
    <row r="801" spans="1:10" x14ac:dyDescent="0.25">
      <c r="A801" s="134" t="s">
        <v>203</v>
      </c>
      <c r="B801" s="74" t="s">
        <v>890</v>
      </c>
      <c r="C801" s="70">
        <v>176</v>
      </c>
      <c r="D801" s="131" t="s">
        <v>475</v>
      </c>
      <c r="E801" s="211"/>
      <c r="F801" s="212"/>
      <c r="G801" s="72">
        <f t="shared" si="189"/>
        <v>0</v>
      </c>
      <c r="H801" s="71">
        <f t="shared" si="190"/>
        <v>0</v>
      </c>
      <c r="I801" s="86">
        <f t="shared" si="190"/>
        <v>0</v>
      </c>
      <c r="J801" s="72">
        <f t="shared" si="191"/>
        <v>0</v>
      </c>
    </row>
    <row r="802" spans="1:10" x14ac:dyDescent="0.25">
      <c r="A802" s="134" t="s">
        <v>205</v>
      </c>
      <c r="B802" s="74" t="s">
        <v>891</v>
      </c>
      <c r="C802" s="70">
        <v>20</v>
      </c>
      <c r="D802" s="131" t="s">
        <v>475</v>
      </c>
      <c r="E802" s="211"/>
      <c r="F802" s="212"/>
      <c r="G802" s="72">
        <f t="shared" si="189"/>
        <v>0</v>
      </c>
      <c r="H802" s="71">
        <f t="shared" si="190"/>
        <v>0</v>
      </c>
      <c r="I802" s="86">
        <f t="shared" si="190"/>
        <v>0</v>
      </c>
      <c r="J802" s="72">
        <f t="shared" si="191"/>
        <v>0</v>
      </c>
    </row>
    <row r="803" spans="1:10" x14ac:dyDescent="0.25">
      <c r="A803" s="134" t="s">
        <v>207</v>
      </c>
      <c r="B803" s="74" t="s">
        <v>892</v>
      </c>
      <c r="C803" s="70">
        <v>800</v>
      </c>
      <c r="D803" s="131" t="s">
        <v>475</v>
      </c>
      <c r="E803" s="211"/>
      <c r="F803" s="212"/>
      <c r="G803" s="72">
        <f t="shared" si="189"/>
        <v>0</v>
      </c>
      <c r="H803" s="71">
        <f t="shared" si="190"/>
        <v>0</v>
      </c>
      <c r="I803" s="86">
        <f t="shared" si="190"/>
        <v>0</v>
      </c>
      <c r="J803" s="72">
        <f t="shared" si="191"/>
        <v>0</v>
      </c>
    </row>
    <row r="804" spans="1:10" x14ac:dyDescent="0.25">
      <c r="A804" s="134" t="s">
        <v>209</v>
      </c>
      <c r="B804" s="74" t="s">
        <v>893</v>
      </c>
      <c r="C804" s="70">
        <v>800</v>
      </c>
      <c r="D804" s="131" t="s">
        <v>475</v>
      </c>
      <c r="E804" s="211"/>
      <c r="F804" s="212"/>
      <c r="G804" s="72">
        <f t="shared" si="189"/>
        <v>0</v>
      </c>
      <c r="H804" s="71">
        <f t="shared" si="190"/>
        <v>0</v>
      </c>
      <c r="I804" s="86">
        <f t="shared" si="190"/>
        <v>0</v>
      </c>
      <c r="J804" s="72">
        <f t="shared" si="191"/>
        <v>0</v>
      </c>
    </row>
    <row r="805" spans="1:10" x14ac:dyDescent="0.25">
      <c r="A805" s="134" t="s">
        <v>570</v>
      </c>
      <c r="B805" s="74" t="s">
        <v>894</v>
      </c>
      <c r="C805" s="70">
        <v>600</v>
      </c>
      <c r="D805" s="131" t="s">
        <v>475</v>
      </c>
      <c r="E805" s="211"/>
      <c r="F805" s="212"/>
      <c r="G805" s="72">
        <f t="shared" si="189"/>
        <v>0</v>
      </c>
      <c r="H805" s="71">
        <f t="shared" si="190"/>
        <v>0</v>
      </c>
      <c r="I805" s="86">
        <f t="shared" si="190"/>
        <v>0</v>
      </c>
      <c r="J805" s="72">
        <f t="shared" si="191"/>
        <v>0</v>
      </c>
    </row>
    <row r="806" spans="1:10" x14ac:dyDescent="0.25">
      <c r="A806" s="134" t="s">
        <v>572</v>
      </c>
      <c r="B806" s="74" t="s">
        <v>895</v>
      </c>
      <c r="C806" s="70">
        <v>100</v>
      </c>
      <c r="D806" s="131" t="s">
        <v>475</v>
      </c>
      <c r="E806" s="211"/>
      <c r="F806" s="212"/>
      <c r="G806" s="72">
        <f t="shared" si="189"/>
        <v>0</v>
      </c>
      <c r="H806" s="71">
        <f t="shared" si="190"/>
        <v>0</v>
      </c>
      <c r="I806" s="86">
        <f t="shared" si="190"/>
        <v>0</v>
      </c>
      <c r="J806" s="72">
        <f t="shared" si="191"/>
        <v>0</v>
      </c>
    </row>
    <row r="807" spans="1:10" x14ac:dyDescent="0.25">
      <c r="A807" s="134" t="s">
        <v>574</v>
      </c>
      <c r="B807" s="74" t="s">
        <v>896</v>
      </c>
      <c r="C807" s="70">
        <v>624</v>
      </c>
      <c r="D807" s="131" t="s">
        <v>475</v>
      </c>
      <c r="E807" s="211"/>
      <c r="F807" s="212"/>
      <c r="G807" s="72">
        <f t="shared" si="189"/>
        <v>0</v>
      </c>
      <c r="H807" s="71">
        <f t="shared" si="190"/>
        <v>0</v>
      </c>
      <c r="I807" s="86">
        <f t="shared" si="190"/>
        <v>0</v>
      </c>
      <c r="J807" s="72">
        <f t="shared" si="191"/>
        <v>0</v>
      </c>
    </row>
    <row r="808" spans="1:10" x14ac:dyDescent="0.25">
      <c r="A808" s="134" t="s">
        <v>576</v>
      </c>
      <c r="B808" s="74" t="s">
        <v>897</v>
      </c>
      <c r="C808" s="103">
        <v>576</v>
      </c>
      <c r="D808" s="131" t="s">
        <v>475</v>
      </c>
      <c r="E808" s="211"/>
      <c r="F808" s="212"/>
      <c r="G808" s="72">
        <f t="shared" si="189"/>
        <v>0</v>
      </c>
      <c r="H808" s="71">
        <f t="shared" si="190"/>
        <v>0</v>
      </c>
      <c r="I808" s="86">
        <f t="shared" si="190"/>
        <v>0</v>
      </c>
      <c r="J808" s="72">
        <f t="shared" si="191"/>
        <v>0</v>
      </c>
    </row>
    <row r="809" spans="1:10" x14ac:dyDescent="0.25">
      <c r="A809" s="134" t="s">
        <v>578</v>
      </c>
      <c r="B809" s="74" t="s">
        <v>898</v>
      </c>
      <c r="C809" s="70">
        <v>288</v>
      </c>
      <c r="D809" s="131" t="s">
        <v>475</v>
      </c>
      <c r="E809" s="211"/>
      <c r="F809" s="212"/>
      <c r="G809" s="72">
        <f t="shared" si="189"/>
        <v>0</v>
      </c>
      <c r="H809" s="71">
        <f t="shared" si="190"/>
        <v>0</v>
      </c>
      <c r="I809" s="86">
        <f t="shared" si="190"/>
        <v>0</v>
      </c>
      <c r="J809" s="72">
        <f t="shared" si="191"/>
        <v>0</v>
      </c>
    </row>
    <row r="810" spans="1:10" x14ac:dyDescent="0.25">
      <c r="A810" s="134" t="s">
        <v>580</v>
      </c>
      <c r="B810" s="74" t="s">
        <v>899</v>
      </c>
      <c r="C810" s="70">
        <v>130</v>
      </c>
      <c r="D810" s="131" t="s">
        <v>475</v>
      </c>
      <c r="E810" s="211"/>
      <c r="F810" s="212"/>
      <c r="G810" s="72">
        <f t="shared" si="189"/>
        <v>0</v>
      </c>
      <c r="H810" s="71">
        <f t="shared" si="190"/>
        <v>0</v>
      </c>
      <c r="I810" s="86">
        <f t="shared" si="190"/>
        <v>0</v>
      </c>
      <c r="J810" s="72">
        <f t="shared" si="191"/>
        <v>0</v>
      </c>
    </row>
    <row r="811" spans="1:10" x14ac:dyDescent="0.25">
      <c r="A811" s="134" t="s">
        <v>582</v>
      </c>
      <c r="B811" s="74" t="s">
        <v>900</v>
      </c>
      <c r="C811" s="70">
        <v>278</v>
      </c>
      <c r="D811" s="131" t="s">
        <v>475</v>
      </c>
      <c r="E811" s="211"/>
      <c r="F811" s="212"/>
      <c r="G811" s="72">
        <f t="shared" si="189"/>
        <v>0</v>
      </c>
      <c r="H811" s="71">
        <f t="shared" si="190"/>
        <v>0</v>
      </c>
      <c r="I811" s="86">
        <f t="shared" si="190"/>
        <v>0</v>
      </c>
      <c r="J811" s="72">
        <f t="shared" si="191"/>
        <v>0</v>
      </c>
    </row>
    <row r="812" spans="1:10" x14ac:dyDescent="0.25">
      <c r="A812" s="134" t="s">
        <v>584</v>
      </c>
      <c r="B812" s="74" t="s">
        <v>901</v>
      </c>
      <c r="C812" s="70">
        <v>120</v>
      </c>
      <c r="D812" s="131" t="s">
        <v>475</v>
      </c>
      <c r="E812" s="211"/>
      <c r="F812" s="212"/>
      <c r="G812" s="72">
        <f>ROUND((F812+E812)*$C812,2)</f>
        <v>0</v>
      </c>
      <c r="H812" s="71">
        <f t="shared" si="190"/>
        <v>0</v>
      </c>
      <c r="I812" s="86">
        <f>+F812*(1+$J$4)</f>
        <v>0</v>
      </c>
      <c r="J812" s="72">
        <f t="shared" si="191"/>
        <v>0</v>
      </c>
    </row>
    <row r="813" spans="1:10" x14ac:dyDescent="0.25">
      <c r="A813" s="134" t="s">
        <v>586</v>
      </c>
      <c r="B813" s="74" t="s">
        <v>902</v>
      </c>
      <c r="C813" s="70">
        <v>48</v>
      </c>
      <c r="D813" s="131" t="s">
        <v>475</v>
      </c>
      <c r="E813" s="211"/>
      <c r="F813" s="212"/>
      <c r="G813" s="72">
        <f t="shared" si="189"/>
        <v>0</v>
      </c>
      <c r="H813" s="71">
        <f t="shared" si="190"/>
        <v>0</v>
      </c>
      <c r="I813" s="86">
        <f t="shared" si="190"/>
        <v>0</v>
      </c>
      <c r="J813" s="72">
        <f t="shared" si="191"/>
        <v>0</v>
      </c>
    </row>
    <row r="814" spans="1:10" x14ac:dyDescent="0.25">
      <c r="A814" s="134" t="s">
        <v>588</v>
      </c>
      <c r="B814" s="74" t="s">
        <v>903</v>
      </c>
      <c r="C814" s="70">
        <v>42</v>
      </c>
      <c r="D814" s="131" t="s">
        <v>475</v>
      </c>
      <c r="E814" s="211"/>
      <c r="F814" s="212"/>
      <c r="G814" s="72">
        <f t="shared" si="189"/>
        <v>0</v>
      </c>
      <c r="H814" s="71">
        <f t="shared" si="190"/>
        <v>0</v>
      </c>
      <c r="I814" s="86">
        <f t="shared" si="190"/>
        <v>0</v>
      </c>
      <c r="J814" s="72">
        <f t="shared" si="191"/>
        <v>0</v>
      </c>
    </row>
    <row r="815" spans="1:10" x14ac:dyDescent="0.25">
      <c r="A815" s="134" t="s">
        <v>590</v>
      </c>
      <c r="B815" s="74" t="s">
        <v>904</v>
      </c>
      <c r="C815" s="70">
        <v>6</v>
      </c>
      <c r="D815" s="131" t="s">
        <v>475</v>
      </c>
      <c r="E815" s="211"/>
      <c r="F815" s="212"/>
      <c r="G815" s="72">
        <f t="shared" si="189"/>
        <v>0</v>
      </c>
      <c r="H815" s="71">
        <f t="shared" si="190"/>
        <v>0</v>
      </c>
      <c r="I815" s="86">
        <f t="shared" si="190"/>
        <v>0</v>
      </c>
      <c r="J815" s="72">
        <f t="shared" si="191"/>
        <v>0</v>
      </c>
    </row>
    <row r="816" spans="1:10" x14ac:dyDescent="0.25">
      <c r="A816" s="134" t="s">
        <v>592</v>
      </c>
      <c r="B816" s="74" t="s">
        <v>905</v>
      </c>
      <c r="C816" s="70">
        <v>176</v>
      </c>
      <c r="D816" s="131" t="s">
        <v>475</v>
      </c>
      <c r="E816" s="211"/>
      <c r="F816" s="212"/>
      <c r="G816" s="72">
        <f t="shared" si="189"/>
        <v>0</v>
      </c>
      <c r="H816" s="71">
        <f t="shared" si="190"/>
        <v>0</v>
      </c>
      <c r="I816" s="86">
        <f t="shared" si="190"/>
        <v>0</v>
      </c>
      <c r="J816" s="72">
        <f t="shared" si="191"/>
        <v>0</v>
      </c>
    </row>
    <row r="817" spans="1:11" x14ac:dyDescent="0.25">
      <c r="A817" s="134" t="s">
        <v>594</v>
      </c>
      <c r="B817" s="74" t="s">
        <v>906</v>
      </c>
      <c r="C817" s="70">
        <v>18</v>
      </c>
      <c r="D817" s="131" t="s">
        <v>475</v>
      </c>
      <c r="E817" s="211"/>
      <c r="F817" s="212"/>
      <c r="G817" s="72">
        <f t="shared" si="189"/>
        <v>0</v>
      </c>
      <c r="H817" s="71">
        <f t="shared" si="190"/>
        <v>0</v>
      </c>
      <c r="I817" s="86">
        <f t="shared" si="190"/>
        <v>0</v>
      </c>
      <c r="J817" s="72">
        <f t="shared" si="191"/>
        <v>0</v>
      </c>
    </row>
    <row r="818" spans="1:11" x14ac:dyDescent="0.25">
      <c r="A818" s="134" t="s">
        <v>596</v>
      </c>
      <c r="B818" s="74" t="s">
        <v>907</v>
      </c>
      <c r="C818" s="70">
        <v>12</v>
      </c>
      <c r="D818" s="131" t="s">
        <v>475</v>
      </c>
      <c r="E818" s="211"/>
      <c r="F818" s="212"/>
      <c r="G818" s="72">
        <f t="shared" si="189"/>
        <v>0</v>
      </c>
      <c r="H818" s="71">
        <f t="shared" si="190"/>
        <v>0</v>
      </c>
      <c r="I818" s="86">
        <f t="shared" si="190"/>
        <v>0</v>
      </c>
      <c r="J818" s="72">
        <f t="shared" si="191"/>
        <v>0</v>
      </c>
    </row>
    <row r="819" spans="1:11" s="11" customFormat="1" x14ac:dyDescent="0.25">
      <c r="A819" s="134" t="s">
        <v>598</v>
      </c>
      <c r="B819" s="74" t="s">
        <v>908</v>
      </c>
      <c r="C819" s="70">
        <v>16</v>
      </c>
      <c r="D819" s="131" t="s">
        <v>475</v>
      </c>
      <c r="E819" s="211"/>
      <c r="F819" s="212"/>
      <c r="G819" s="72">
        <f t="shared" si="189"/>
        <v>0</v>
      </c>
      <c r="H819" s="71">
        <f t="shared" si="190"/>
        <v>0</v>
      </c>
      <c r="I819" s="86">
        <f t="shared" si="190"/>
        <v>0</v>
      </c>
      <c r="J819" s="72">
        <f t="shared" si="191"/>
        <v>0</v>
      </c>
      <c r="K819" s="1"/>
    </row>
    <row r="820" spans="1:11" s="11" customFormat="1" x14ac:dyDescent="0.25">
      <c r="A820" s="134" t="s">
        <v>600</v>
      </c>
      <c r="B820" s="74" t="s">
        <v>909</v>
      </c>
      <c r="C820" s="70">
        <v>16</v>
      </c>
      <c r="D820" s="131" t="s">
        <v>475</v>
      </c>
      <c r="E820" s="211"/>
      <c r="F820" s="212"/>
      <c r="G820" s="72">
        <f t="shared" si="189"/>
        <v>0</v>
      </c>
      <c r="H820" s="71">
        <f t="shared" si="190"/>
        <v>0</v>
      </c>
      <c r="I820" s="86">
        <f t="shared" si="190"/>
        <v>0</v>
      </c>
      <c r="J820" s="72">
        <f t="shared" si="191"/>
        <v>0</v>
      </c>
      <c r="K820" s="1"/>
    </row>
    <row r="821" spans="1:11" s="11" customFormat="1" x14ac:dyDescent="0.25">
      <c r="A821" s="134" t="s">
        <v>602</v>
      </c>
      <c r="B821" s="74" t="s">
        <v>910</v>
      </c>
      <c r="C821" s="70">
        <v>16</v>
      </c>
      <c r="D821" s="131" t="s">
        <v>475</v>
      </c>
      <c r="E821" s="211"/>
      <c r="F821" s="212"/>
      <c r="G821" s="72">
        <f t="shared" si="189"/>
        <v>0</v>
      </c>
      <c r="H821" s="71">
        <f t="shared" si="190"/>
        <v>0</v>
      </c>
      <c r="I821" s="86">
        <f t="shared" si="190"/>
        <v>0</v>
      </c>
      <c r="J821" s="72">
        <f t="shared" si="191"/>
        <v>0</v>
      </c>
      <c r="K821" s="1"/>
    </row>
    <row r="822" spans="1:11" s="11" customFormat="1" x14ac:dyDescent="0.25">
      <c r="A822" s="134" t="s">
        <v>604</v>
      </c>
      <c r="B822" s="74" t="s">
        <v>911</v>
      </c>
      <c r="C822" s="70">
        <v>8</v>
      </c>
      <c r="D822" s="131" t="s">
        <v>475</v>
      </c>
      <c r="E822" s="211"/>
      <c r="F822" s="212"/>
      <c r="G822" s="72">
        <f t="shared" si="189"/>
        <v>0</v>
      </c>
      <c r="H822" s="71">
        <f t="shared" si="190"/>
        <v>0</v>
      </c>
      <c r="I822" s="86">
        <f t="shared" si="190"/>
        <v>0</v>
      </c>
      <c r="J822" s="72">
        <f t="shared" si="191"/>
        <v>0</v>
      </c>
    </row>
    <row r="823" spans="1:11" s="11" customFormat="1" x14ac:dyDescent="0.25">
      <c r="A823" s="134" t="s">
        <v>606</v>
      </c>
      <c r="B823" s="74" t="s">
        <v>912</v>
      </c>
      <c r="C823" s="70">
        <v>64</v>
      </c>
      <c r="D823" s="131" t="s">
        <v>475</v>
      </c>
      <c r="E823" s="211"/>
      <c r="F823" s="212"/>
      <c r="G823" s="72">
        <f t="shared" si="189"/>
        <v>0</v>
      </c>
      <c r="H823" s="71">
        <f t="shared" si="190"/>
        <v>0</v>
      </c>
      <c r="I823" s="86">
        <f t="shared" si="190"/>
        <v>0</v>
      </c>
      <c r="J823" s="72">
        <f t="shared" si="191"/>
        <v>0</v>
      </c>
    </row>
    <row r="824" spans="1:11" s="11" customFormat="1" x14ac:dyDescent="0.25">
      <c r="A824" s="134" t="s">
        <v>608</v>
      </c>
      <c r="B824" s="74" t="s">
        <v>913</v>
      </c>
      <c r="C824" s="70">
        <v>48</v>
      </c>
      <c r="D824" s="131" t="s">
        <v>475</v>
      </c>
      <c r="E824" s="211"/>
      <c r="F824" s="212"/>
      <c r="G824" s="72">
        <f t="shared" si="189"/>
        <v>0</v>
      </c>
      <c r="H824" s="71">
        <f t="shared" si="190"/>
        <v>0</v>
      </c>
      <c r="I824" s="86">
        <f t="shared" si="190"/>
        <v>0</v>
      </c>
      <c r="J824" s="72">
        <f t="shared" si="191"/>
        <v>0</v>
      </c>
    </row>
    <row r="825" spans="1:11" s="5" customFormat="1" x14ac:dyDescent="0.25">
      <c r="A825" s="134" t="s">
        <v>610</v>
      </c>
      <c r="B825" s="160" t="s">
        <v>1465</v>
      </c>
      <c r="C825" s="103">
        <v>1000</v>
      </c>
      <c r="D825" s="136" t="s">
        <v>475</v>
      </c>
      <c r="E825" s="211"/>
      <c r="F825" s="223"/>
      <c r="G825" s="76">
        <f>ROUND((F825+E825)*$C825,2)</f>
        <v>0</v>
      </c>
      <c r="H825" s="71">
        <f t="shared" si="190"/>
        <v>0</v>
      </c>
      <c r="I825" s="127">
        <v>0</v>
      </c>
      <c r="J825" s="76">
        <f t="shared" si="191"/>
        <v>0</v>
      </c>
    </row>
    <row r="826" spans="1:11" s="5" customFormat="1" x14ac:dyDescent="0.25">
      <c r="A826" s="134" t="s">
        <v>612</v>
      </c>
      <c r="B826" s="160" t="s">
        <v>1466</v>
      </c>
      <c r="C826" s="103">
        <v>300</v>
      </c>
      <c r="D826" s="136" t="s">
        <v>475</v>
      </c>
      <c r="E826" s="211"/>
      <c r="F826" s="127"/>
      <c r="G826" s="76">
        <f t="shared" si="189"/>
        <v>0</v>
      </c>
      <c r="H826" s="71">
        <f t="shared" si="190"/>
        <v>0</v>
      </c>
      <c r="I826" s="127">
        <v>0</v>
      </c>
      <c r="J826" s="76">
        <f t="shared" si="191"/>
        <v>0</v>
      </c>
    </row>
    <row r="827" spans="1:11" s="5" customFormat="1" x14ac:dyDescent="0.25">
      <c r="A827" s="134" t="s">
        <v>614</v>
      </c>
      <c r="B827" s="160" t="s">
        <v>1467</v>
      </c>
      <c r="C827" s="103">
        <v>450</v>
      </c>
      <c r="D827" s="136" t="s">
        <v>475</v>
      </c>
      <c r="E827" s="211"/>
      <c r="F827" s="127"/>
      <c r="G827" s="76">
        <f t="shared" si="189"/>
        <v>0</v>
      </c>
      <c r="H827" s="71">
        <f t="shared" si="190"/>
        <v>0</v>
      </c>
      <c r="I827" s="127">
        <v>0</v>
      </c>
      <c r="J827" s="76">
        <f t="shared" si="191"/>
        <v>0</v>
      </c>
    </row>
    <row r="828" spans="1:11" s="5" customFormat="1" x14ac:dyDescent="0.25">
      <c r="A828" s="134" t="s">
        <v>616</v>
      </c>
      <c r="B828" s="160" t="s">
        <v>1468</v>
      </c>
      <c r="C828" s="103">
        <v>600</v>
      </c>
      <c r="D828" s="136" t="s">
        <v>475</v>
      </c>
      <c r="E828" s="211"/>
      <c r="F828" s="127"/>
      <c r="G828" s="76">
        <f t="shared" si="189"/>
        <v>0</v>
      </c>
      <c r="H828" s="71">
        <f t="shared" si="190"/>
        <v>0</v>
      </c>
      <c r="I828" s="127">
        <v>0</v>
      </c>
      <c r="J828" s="76">
        <f t="shared" si="191"/>
        <v>0</v>
      </c>
    </row>
    <row r="829" spans="1:11" s="5" customFormat="1" x14ac:dyDescent="0.25">
      <c r="A829" s="134" t="s">
        <v>619</v>
      </c>
      <c r="B829" s="160" t="s">
        <v>1469</v>
      </c>
      <c r="C829" s="103">
        <v>500</v>
      </c>
      <c r="D829" s="136" t="s">
        <v>475</v>
      </c>
      <c r="E829" s="211"/>
      <c r="F829" s="127"/>
      <c r="G829" s="76">
        <f t="shared" si="189"/>
        <v>0</v>
      </c>
      <c r="H829" s="71">
        <f t="shared" si="190"/>
        <v>0</v>
      </c>
      <c r="I829" s="127">
        <v>0</v>
      </c>
      <c r="J829" s="76">
        <f t="shared" si="191"/>
        <v>0</v>
      </c>
    </row>
    <row r="830" spans="1:11" s="8" customFormat="1" x14ac:dyDescent="0.25">
      <c r="A830" s="134" t="s">
        <v>624</v>
      </c>
      <c r="B830" s="160" t="s">
        <v>1470</v>
      </c>
      <c r="C830" s="103">
        <v>300</v>
      </c>
      <c r="D830" s="136" t="s">
        <v>475</v>
      </c>
      <c r="E830" s="211"/>
      <c r="F830" s="127"/>
      <c r="G830" s="76">
        <f t="shared" si="189"/>
        <v>0</v>
      </c>
      <c r="H830" s="71">
        <f t="shared" si="190"/>
        <v>0</v>
      </c>
      <c r="I830" s="127">
        <v>0</v>
      </c>
      <c r="J830" s="76">
        <f t="shared" si="191"/>
        <v>0</v>
      </c>
      <c r="K830" s="5"/>
    </row>
    <row r="831" spans="1:11" s="8" customFormat="1" x14ac:dyDescent="0.25">
      <c r="A831" s="134" t="s">
        <v>626</v>
      </c>
      <c r="B831" s="160" t="s">
        <v>1471</v>
      </c>
      <c r="C831" s="103">
        <v>250</v>
      </c>
      <c r="D831" s="136" t="s">
        <v>475</v>
      </c>
      <c r="E831" s="211"/>
      <c r="F831" s="127"/>
      <c r="G831" s="76">
        <f t="shared" si="189"/>
        <v>0</v>
      </c>
      <c r="H831" s="71">
        <f t="shared" si="190"/>
        <v>0</v>
      </c>
      <c r="I831" s="127">
        <v>0</v>
      </c>
      <c r="J831" s="76">
        <f t="shared" si="191"/>
        <v>0</v>
      </c>
      <c r="K831" s="5"/>
    </row>
    <row r="832" spans="1:11" s="5" customFormat="1" x14ac:dyDescent="0.25">
      <c r="A832" s="134" t="s">
        <v>628</v>
      </c>
      <c r="B832" s="160" t="s">
        <v>1472</v>
      </c>
      <c r="C832" s="103">
        <v>300</v>
      </c>
      <c r="D832" s="136" t="s">
        <v>475</v>
      </c>
      <c r="E832" s="211"/>
      <c r="F832" s="127"/>
      <c r="G832" s="76">
        <f t="shared" si="189"/>
        <v>0</v>
      </c>
      <c r="H832" s="71">
        <f t="shared" si="190"/>
        <v>0</v>
      </c>
      <c r="I832" s="127">
        <v>0</v>
      </c>
      <c r="J832" s="76">
        <f t="shared" si="191"/>
        <v>0</v>
      </c>
    </row>
    <row r="833" spans="1:11" s="9" customFormat="1" x14ac:dyDescent="0.25">
      <c r="A833" s="134" t="s">
        <v>630</v>
      </c>
      <c r="B833" s="74" t="s">
        <v>914</v>
      </c>
      <c r="C833" s="70">
        <v>11</v>
      </c>
      <c r="D833" s="131" t="s">
        <v>25</v>
      </c>
      <c r="E833" s="211"/>
      <c r="F833" s="212"/>
      <c r="G833" s="72">
        <f t="shared" si="189"/>
        <v>0</v>
      </c>
      <c r="H833" s="71">
        <f t="shared" si="190"/>
        <v>0</v>
      </c>
      <c r="I833" s="86">
        <f t="shared" si="190"/>
        <v>0</v>
      </c>
      <c r="J833" s="72">
        <f t="shared" si="191"/>
        <v>0</v>
      </c>
    </row>
    <row r="834" spans="1:11" s="9" customFormat="1" x14ac:dyDescent="0.25">
      <c r="A834" s="134" t="s">
        <v>632</v>
      </c>
      <c r="B834" s="74" t="s">
        <v>915</v>
      </c>
      <c r="C834" s="70">
        <v>34</v>
      </c>
      <c r="D834" s="131" t="s">
        <v>25</v>
      </c>
      <c r="E834" s="211"/>
      <c r="F834" s="212"/>
      <c r="G834" s="72">
        <f t="shared" si="189"/>
        <v>0</v>
      </c>
      <c r="H834" s="71">
        <f t="shared" si="190"/>
        <v>0</v>
      </c>
      <c r="I834" s="86">
        <f t="shared" si="190"/>
        <v>0</v>
      </c>
      <c r="J834" s="72">
        <f t="shared" si="191"/>
        <v>0</v>
      </c>
    </row>
    <row r="835" spans="1:11" s="9" customFormat="1" x14ac:dyDescent="0.25">
      <c r="A835" s="134" t="s">
        <v>634</v>
      </c>
      <c r="B835" s="74" t="s">
        <v>916</v>
      </c>
      <c r="C835" s="70">
        <v>54</v>
      </c>
      <c r="D835" s="131" t="s">
        <v>25</v>
      </c>
      <c r="E835" s="211"/>
      <c r="F835" s="212"/>
      <c r="G835" s="72">
        <f t="shared" si="189"/>
        <v>0</v>
      </c>
      <c r="H835" s="71">
        <f t="shared" si="190"/>
        <v>0</v>
      </c>
      <c r="I835" s="86">
        <f t="shared" si="190"/>
        <v>0</v>
      </c>
      <c r="J835" s="72">
        <f t="shared" si="191"/>
        <v>0</v>
      </c>
      <c r="K835" s="1"/>
    </row>
    <row r="836" spans="1:11" x14ac:dyDescent="0.25">
      <c r="A836" s="134" t="s">
        <v>636</v>
      </c>
      <c r="B836" s="74" t="s">
        <v>917</v>
      </c>
      <c r="C836" s="70">
        <v>4</v>
      </c>
      <c r="D836" s="131" t="s">
        <v>475</v>
      </c>
      <c r="E836" s="211"/>
      <c r="F836" s="212"/>
      <c r="G836" s="72">
        <f t="shared" si="189"/>
        <v>0</v>
      </c>
      <c r="H836" s="71">
        <f t="shared" si="190"/>
        <v>0</v>
      </c>
      <c r="I836" s="86">
        <f t="shared" si="190"/>
        <v>0</v>
      </c>
      <c r="J836" s="72">
        <f t="shared" si="191"/>
        <v>0</v>
      </c>
      <c r="K836" s="9"/>
    </row>
    <row r="837" spans="1:11" ht="25.5" x14ac:dyDescent="0.25">
      <c r="A837" s="134" t="s">
        <v>638</v>
      </c>
      <c r="B837" s="74" t="s">
        <v>918</v>
      </c>
      <c r="C837" s="70">
        <v>4</v>
      </c>
      <c r="D837" s="131" t="s">
        <v>475</v>
      </c>
      <c r="E837" s="211"/>
      <c r="F837" s="212"/>
      <c r="G837" s="72">
        <f t="shared" si="189"/>
        <v>0</v>
      </c>
      <c r="H837" s="71">
        <f t="shared" si="190"/>
        <v>0</v>
      </c>
      <c r="I837" s="86">
        <f t="shared" si="190"/>
        <v>0</v>
      </c>
      <c r="J837" s="72">
        <f t="shared" si="191"/>
        <v>0</v>
      </c>
      <c r="K837" s="9"/>
    </row>
    <row r="838" spans="1:11" x14ac:dyDescent="0.25">
      <c r="A838" s="134" t="s">
        <v>640</v>
      </c>
      <c r="B838" s="74" t="s">
        <v>919</v>
      </c>
      <c r="C838" s="70">
        <v>1</v>
      </c>
      <c r="D838" s="131" t="s">
        <v>475</v>
      </c>
      <c r="E838" s="211"/>
      <c r="F838" s="212"/>
      <c r="G838" s="72">
        <f t="shared" si="189"/>
        <v>0</v>
      </c>
      <c r="H838" s="71">
        <f t="shared" si="190"/>
        <v>0</v>
      </c>
      <c r="I838" s="86">
        <f t="shared" si="190"/>
        <v>0</v>
      </c>
      <c r="J838" s="72">
        <f t="shared" si="191"/>
        <v>0</v>
      </c>
      <c r="K838" s="9"/>
    </row>
    <row r="839" spans="1:11" s="5" customFormat="1" x14ac:dyDescent="0.25">
      <c r="A839" s="68" t="s">
        <v>54</v>
      </c>
      <c r="B839" s="123" t="s">
        <v>920</v>
      </c>
      <c r="C839" s="103"/>
      <c r="D839" s="124"/>
      <c r="E839" s="128">
        <f>SUMPRODUCT(E799:E838,C799:C838)</f>
        <v>0</v>
      </c>
      <c r="F839" s="128">
        <f>SUMPRODUCT(F799:F838,C799:C838)</f>
        <v>0</v>
      </c>
      <c r="G839" s="125">
        <f>SUBTOTAL(9,G799:G838)</f>
        <v>0</v>
      </c>
      <c r="H839" s="128">
        <f>SUMPRODUCT(H799:H838,C799:C838)</f>
        <v>0</v>
      </c>
      <c r="I839" s="128">
        <f>SUMPRODUCT(I799:I838,C799:C838)</f>
        <v>0</v>
      </c>
      <c r="J839" s="125">
        <f>SUBTOTAL(9,J799:J838)</f>
        <v>0</v>
      </c>
    </row>
    <row r="840" spans="1:11" x14ac:dyDescent="0.25">
      <c r="A840" s="79" t="s">
        <v>54</v>
      </c>
      <c r="B840" s="84"/>
      <c r="C840" s="70"/>
      <c r="D840" s="131"/>
      <c r="E840" s="132"/>
      <c r="F840" s="132"/>
      <c r="G840" s="72"/>
      <c r="H840" s="133"/>
      <c r="I840" s="133"/>
      <c r="J840" s="72"/>
    </row>
    <row r="841" spans="1:11" x14ac:dyDescent="0.25">
      <c r="A841" s="79" t="s">
        <v>921</v>
      </c>
      <c r="B841" s="84" t="s">
        <v>922</v>
      </c>
      <c r="C841" s="70"/>
      <c r="D841" s="81"/>
      <c r="E841" s="108"/>
      <c r="F841" s="108"/>
      <c r="G841" s="83"/>
      <c r="H841" s="82"/>
      <c r="I841" s="82"/>
      <c r="J841" s="83"/>
    </row>
    <row r="842" spans="1:11" ht="127.5" x14ac:dyDescent="0.25">
      <c r="A842" s="68" t="s">
        <v>213</v>
      </c>
      <c r="B842" s="161" t="s">
        <v>2429</v>
      </c>
      <c r="C842" s="70">
        <v>59</v>
      </c>
      <c r="D842" s="131" t="s">
        <v>196</v>
      </c>
      <c r="E842" s="211"/>
      <c r="F842" s="212"/>
      <c r="G842" s="72">
        <f t="shared" ref="G842:G843" si="192">ROUND((F842+E842)*$C842,2)</f>
        <v>0</v>
      </c>
      <c r="H842" s="71">
        <f t="shared" ref="H842:I843" si="193">+E842*(1+$J$4)</f>
        <v>0</v>
      </c>
      <c r="I842" s="86">
        <f t="shared" si="193"/>
        <v>0</v>
      </c>
      <c r="J842" s="72">
        <f t="shared" ref="J842:J843" si="194">ROUND((I842+H842)*$C842,2)</f>
        <v>0</v>
      </c>
    </row>
    <row r="843" spans="1:11" ht="127.5" x14ac:dyDescent="0.25">
      <c r="A843" s="68" t="s">
        <v>215</v>
      </c>
      <c r="B843" s="161" t="s">
        <v>2428</v>
      </c>
      <c r="C843" s="70">
        <v>1</v>
      </c>
      <c r="D843" s="131" t="s">
        <v>196</v>
      </c>
      <c r="E843" s="211"/>
      <c r="F843" s="212"/>
      <c r="G843" s="72">
        <f t="shared" si="192"/>
        <v>0</v>
      </c>
      <c r="H843" s="71">
        <f t="shared" si="193"/>
        <v>0</v>
      </c>
      <c r="I843" s="86">
        <f t="shared" si="193"/>
        <v>0</v>
      </c>
      <c r="J843" s="72">
        <f t="shared" si="194"/>
        <v>0</v>
      </c>
    </row>
    <row r="844" spans="1:11" ht="25.5" x14ac:dyDescent="0.25">
      <c r="A844" s="79" t="s">
        <v>217</v>
      </c>
      <c r="B844" s="84" t="s">
        <v>923</v>
      </c>
      <c r="C844" s="70"/>
      <c r="D844" s="81"/>
      <c r="E844" s="86"/>
      <c r="F844" s="86"/>
      <c r="G844" s="72"/>
      <c r="H844" s="86"/>
      <c r="I844" s="86"/>
      <c r="J844" s="72"/>
    </row>
    <row r="845" spans="1:11" x14ac:dyDescent="0.25">
      <c r="A845" s="68" t="s">
        <v>670</v>
      </c>
      <c r="B845" s="69" t="s">
        <v>924</v>
      </c>
      <c r="C845" s="70">
        <v>7</v>
      </c>
      <c r="D845" s="131" t="s">
        <v>475</v>
      </c>
      <c r="E845" s="211"/>
      <c r="F845" s="212"/>
      <c r="G845" s="72">
        <f t="shared" ref="G845:G849" si="195">ROUND((F845+E845)*$C845,2)</f>
        <v>0</v>
      </c>
      <c r="H845" s="71">
        <f t="shared" ref="H845:I849" si="196">+E845*(1+$J$4)</f>
        <v>0</v>
      </c>
      <c r="I845" s="86">
        <f t="shared" si="196"/>
        <v>0</v>
      </c>
      <c r="J845" s="72">
        <f t="shared" ref="J845:J849" si="197">ROUND((I845+H845)*$C845,2)</f>
        <v>0</v>
      </c>
    </row>
    <row r="846" spans="1:11" x14ac:dyDescent="0.25">
      <c r="A846" s="68" t="s">
        <v>2003</v>
      </c>
      <c r="B846" s="69" t="s">
        <v>925</v>
      </c>
      <c r="C846" s="70">
        <v>1</v>
      </c>
      <c r="D846" s="131" t="s">
        <v>475</v>
      </c>
      <c r="E846" s="211"/>
      <c r="F846" s="212"/>
      <c r="G846" s="72">
        <f t="shared" si="195"/>
        <v>0</v>
      </c>
      <c r="H846" s="71">
        <f t="shared" si="196"/>
        <v>0</v>
      </c>
      <c r="I846" s="86">
        <f t="shared" si="196"/>
        <v>0</v>
      </c>
      <c r="J846" s="72">
        <f t="shared" si="197"/>
        <v>0</v>
      </c>
    </row>
    <row r="847" spans="1:11" x14ac:dyDescent="0.25">
      <c r="A847" s="68" t="s">
        <v>2004</v>
      </c>
      <c r="B847" s="69" t="s">
        <v>926</v>
      </c>
      <c r="C847" s="70">
        <v>1</v>
      </c>
      <c r="D847" s="131" t="s">
        <v>475</v>
      </c>
      <c r="E847" s="211"/>
      <c r="F847" s="212"/>
      <c r="G847" s="72">
        <f t="shared" si="195"/>
        <v>0</v>
      </c>
      <c r="H847" s="71">
        <f t="shared" si="196"/>
        <v>0</v>
      </c>
      <c r="I847" s="86">
        <f t="shared" si="196"/>
        <v>0</v>
      </c>
      <c r="J847" s="72">
        <f t="shared" si="197"/>
        <v>0</v>
      </c>
    </row>
    <row r="848" spans="1:11" x14ac:dyDescent="0.25">
      <c r="A848" s="68" t="s">
        <v>2005</v>
      </c>
      <c r="B848" s="69" t="s">
        <v>927</v>
      </c>
      <c r="C848" s="70">
        <v>1</v>
      </c>
      <c r="D848" s="131" t="s">
        <v>475</v>
      </c>
      <c r="E848" s="211"/>
      <c r="F848" s="212"/>
      <c r="G848" s="72">
        <f t="shared" si="195"/>
        <v>0</v>
      </c>
      <c r="H848" s="71">
        <f t="shared" si="196"/>
        <v>0</v>
      </c>
      <c r="I848" s="86">
        <f t="shared" si="196"/>
        <v>0</v>
      </c>
      <c r="J848" s="72">
        <f t="shared" si="197"/>
        <v>0</v>
      </c>
    </row>
    <row r="849" spans="1:10" x14ac:dyDescent="0.25">
      <c r="A849" s="68" t="s">
        <v>2006</v>
      </c>
      <c r="B849" s="69" t="s">
        <v>928</v>
      </c>
      <c r="C849" s="70">
        <v>7</v>
      </c>
      <c r="D849" s="131" t="s">
        <v>475</v>
      </c>
      <c r="E849" s="211"/>
      <c r="F849" s="212"/>
      <c r="G849" s="72">
        <f t="shared" si="195"/>
        <v>0</v>
      </c>
      <c r="H849" s="71">
        <f t="shared" si="196"/>
        <v>0</v>
      </c>
      <c r="I849" s="86">
        <f t="shared" si="196"/>
        <v>0</v>
      </c>
      <c r="J849" s="72">
        <f t="shared" si="197"/>
        <v>0</v>
      </c>
    </row>
    <row r="850" spans="1:10" ht="25.5" x14ac:dyDescent="0.25">
      <c r="A850" s="79" t="s">
        <v>219</v>
      </c>
      <c r="B850" s="84" t="s">
        <v>929</v>
      </c>
      <c r="C850" s="70"/>
      <c r="D850" s="131"/>
      <c r="E850" s="86"/>
      <c r="F850" s="86"/>
      <c r="G850" s="72"/>
      <c r="H850" s="86"/>
      <c r="I850" s="86"/>
      <c r="J850" s="72"/>
    </row>
    <row r="851" spans="1:10" x14ac:dyDescent="0.25">
      <c r="A851" s="68" t="s">
        <v>673</v>
      </c>
      <c r="B851" s="69" t="s">
        <v>811</v>
      </c>
      <c r="C851" s="70">
        <v>9</v>
      </c>
      <c r="D851" s="131" t="s">
        <v>475</v>
      </c>
      <c r="E851" s="211"/>
      <c r="F851" s="212"/>
      <c r="G851" s="72">
        <f t="shared" ref="G851:G855" si="198">ROUND((F851+E851)*$C851,2)</f>
        <v>0</v>
      </c>
      <c r="H851" s="71">
        <f t="shared" ref="H851:I855" si="199">+E851*(1+$J$4)</f>
        <v>0</v>
      </c>
      <c r="I851" s="86">
        <f t="shared" si="199"/>
        <v>0</v>
      </c>
      <c r="J851" s="72">
        <f t="shared" ref="J851:J855" si="200">ROUND((I851+H851)*$C851,2)</f>
        <v>0</v>
      </c>
    </row>
    <row r="852" spans="1:10" x14ac:dyDescent="0.25">
      <c r="A852" s="68" t="s">
        <v>675</v>
      </c>
      <c r="B852" s="69" t="s">
        <v>813</v>
      </c>
      <c r="C852" s="70">
        <v>4</v>
      </c>
      <c r="D852" s="131" t="s">
        <v>475</v>
      </c>
      <c r="E852" s="211"/>
      <c r="F852" s="212"/>
      <c r="G852" s="72">
        <f t="shared" si="198"/>
        <v>0</v>
      </c>
      <c r="H852" s="71">
        <f t="shared" si="199"/>
        <v>0</v>
      </c>
      <c r="I852" s="86">
        <f t="shared" si="199"/>
        <v>0</v>
      </c>
      <c r="J852" s="72">
        <f t="shared" si="200"/>
        <v>0</v>
      </c>
    </row>
    <row r="853" spans="1:10" x14ac:dyDescent="0.25">
      <c r="A853" s="68" t="s">
        <v>677</v>
      </c>
      <c r="B853" s="69" t="s">
        <v>814</v>
      </c>
      <c r="C853" s="70">
        <v>8</v>
      </c>
      <c r="D853" s="131" t="s">
        <v>475</v>
      </c>
      <c r="E853" s="211"/>
      <c r="F853" s="212"/>
      <c r="G853" s="72">
        <f t="shared" si="198"/>
        <v>0</v>
      </c>
      <c r="H853" s="71">
        <f t="shared" si="199"/>
        <v>0</v>
      </c>
      <c r="I853" s="86">
        <f t="shared" si="199"/>
        <v>0</v>
      </c>
      <c r="J853" s="72">
        <f t="shared" si="200"/>
        <v>0</v>
      </c>
    </row>
    <row r="854" spans="1:10" x14ac:dyDescent="0.25">
      <c r="A854" s="68" t="s">
        <v>679</v>
      </c>
      <c r="B854" s="69" t="s">
        <v>815</v>
      </c>
      <c r="C854" s="70">
        <v>12</v>
      </c>
      <c r="D854" s="131" t="s">
        <v>475</v>
      </c>
      <c r="E854" s="211"/>
      <c r="F854" s="212"/>
      <c r="G854" s="72">
        <f t="shared" si="198"/>
        <v>0</v>
      </c>
      <c r="H854" s="71">
        <f t="shared" si="199"/>
        <v>0</v>
      </c>
      <c r="I854" s="86">
        <f t="shared" si="199"/>
        <v>0</v>
      </c>
      <c r="J854" s="72">
        <f t="shared" si="200"/>
        <v>0</v>
      </c>
    </row>
    <row r="855" spans="1:10" x14ac:dyDescent="0.25">
      <c r="A855" s="68" t="s">
        <v>681</v>
      </c>
      <c r="B855" s="69" t="s">
        <v>930</v>
      </c>
      <c r="C855" s="70">
        <v>10</v>
      </c>
      <c r="D855" s="131" t="s">
        <v>475</v>
      </c>
      <c r="E855" s="211"/>
      <c r="F855" s="212"/>
      <c r="G855" s="72">
        <f t="shared" si="198"/>
        <v>0</v>
      </c>
      <c r="H855" s="71">
        <f t="shared" si="199"/>
        <v>0</v>
      </c>
      <c r="I855" s="86">
        <f t="shared" si="199"/>
        <v>0</v>
      </c>
      <c r="J855" s="72">
        <f t="shared" si="200"/>
        <v>0</v>
      </c>
    </row>
    <row r="856" spans="1:10" x14ac:dyDescent="0.25">
      <c r="A856" s="79" t="s">
        <v>54</v>
      </c>
      <c r="B856" s="80" t="s">
        <v>931</v>
      </c>
      <c r="C856" s="70"/>
      <c r="D856" s="81"/>
      <c r="E856" s="82"/>
      <c r="F856" s="82"/>
      <c r="G856" s="83">
        <f>SUBTOTAL(9,G842:G855)</f>
        <v>0</v>
      </c>
      <c r="H856" s="82"/>
      <c r="I856" s="82"/>
      <c r="J856" s="83">
        <f>SUBTOTAL(9,J842:J855)</f>
        <v>0</v>
      </c>
    </row>
    <row r="857" spans="1:10" x14ac:dyDescent="0.25">
      <c r="A857" s="79" t="s">
        <v>221</v>
      </c>
      <c r="B857" s="84" t="s">
        <v>932</v>
      </c>
      <c r="C857" s="70"/>
      <c r="D857" s="81"/>
      <c r="E857" s="82"/>
      <c r="F857" s="82"/>
      <c r="G857" s="83"/>
      <c r="H857" s="82"/>
      <c r="I857" s="82"/>
      <c r="J857" s="83"/>
    </row>
    <row r="858" spans="1:10" x14ac:dyDescent="0.25">
      <c r="A858" s="162" t="s">
        <v>686</v>
      </c>
      <c r="B858" s="69" t="s">
        <v>933</v>
      </c>
      <c r="C858" s="70">
        <v>10</v>
      </c>
      <c r="D858" s="131" t="s">
        <v>475</v>
      </c>
      <c r="E858" s="211"/>
      <c r="F858" s="212"/>
      <c r="G858" s="72">
        <f t="shared" ref="G858:G880" si="201">ROUND((F858+E858)*$C858,2)</f>
        <v>0</v>
      </c>
      <c r="H858" s="71">
        <f t="shared" ref="H858:I880" si="202">+E858*(1+$J$4)</f>
        <v>0</v>
      </c>
      <c r="I858" s="86">
        <f t="shared" si="202"/>
        <v>0</v>
      </c>
      <c r="J858" s="72">
        <f t="shared" ref="J858:J880" si="203">ROUND((I858+H858)*$C858,2)</f>
        <v>0</v>
      </c>
    </row>
    <row r="859" spans="1:10" x14ac:dyDescent="0.25">
      <c r="A859" s="162" t="s">
        <v>688</v>
      </c>
      <c r="B859" s="69" t="s">
        <v>934</v>
      </c>
      <c r="C859" s="70">
        <v>10</v>
      </c>
      <c r="D859" s="131" t="s">
        <v>475</v>
      </c>
      <c r="E859" s="211"/>
      <c r="F859" s="212"/>
      <c r="G859" s="72">
        <f t="shared" si="201"/>
        <v>0</v>
      </c>
      <c r="H859" s="71">
        <f t="shared" si="202"/>
        <v>0</v>
      </c>
      <c r="I859" s="86">
        <f t="shared" si="202"/>
        <v>0</v>
      </c>
      <c r="J859" s="72">
        <f t="shared" si="203"/>
        <v>0</v>
      </c>
    </row>
    <row r="860" spans="1:10" x14ac:dyDescent="0.25">
      <c r="A860" s="162" t="s">
        <v>2007</v>
      </c>
      <c r="B860" s="69" t="s">
        <v>935</v>
      </c>
      <c r="C860" s="70">
        <v>350</v>
      </c>
      <c r="D860" s="131" t="s">
        <v>475</v>
      </c>
      <c r="E860" s="211"/>
      <c r="F860" s="212"/>
      <c r="G860" s="72">
        <f t="shared" si="201"/>
        <v>0</v>
      </c>
      <c r="H860" s="71">
        <f t="shared" si="202"/>
        <v>0</v>
      </c>
      <c r="I860" s="86">
        <f t="shared" si="202"/>
        <v>0</v>
      </c>
      <c r="J860" s="72">
        <f t="shared" si="203"/>
        <v>0</v>
      </c>
    </row>
    <row r="861" spans="1:10" x14ac:dyDescent="0.25">
      <c r="A861" s="162" t="s">
        <v>2008</v>
      </c>
      <c r="B861" s="69" t="s">
        <v>936</v>
      </c>
      <c r="C861" s="70">
        <v>37</v>
      </c>
      <c r="D861" s="131" t="s">
        <v>475</v>
      </c>
      <c r="E861" s="211"/>
      <c r="F861" s="212"/>
      <c r="G861" s="72">
        <f t="shared" si="201"/>
        <v>0</v>
      </c>
      <c r="H861" s="71">
        <f t="shared" si="202"/>
        <v>0</v>
      </c>
      <c r="I861" s="86">
        <f t="shared" si="202"/>
        <v>0</v>
      </c>
      <c r="J861" s="72">
        <f t="shared" si="203"/>
        <v>0</v>
      </c>
    </row>
    <row r="862" spans="1:10" x14ac:dyDescent="0.25">
      <c r="A862" s="162" t="s">
        <v>2009</v>
      </c>
      <c r="B862" s="69" t="s">
        <v>937</v>
      </c>
      <c r="C862" s="70">
        <v>30</v>
      </c>
      <c r="D862" s="131" t="s">
        <v>475</v>
      </c>
      <c r="E862" s="211"/>
      <c r="F862" s="212"/>
      <c r="G862" s="72">
        <f t="shared" si="201"/>
        <v>0</v>
      </c>
      <c r="H862" s="71">
        <f t="shared" si="202"/>
        <v>0</v>
      </c>
      <c r="I862" s="86">
        <f t="shared" si="202"/>
        <v>0</v>
      </c>
      <c r="J862" s="72">
        <f t="shared" si="203"/>
        <v>0</v>
      </c>
    </row>
    <row r="863" spans="1:10" x14ac:dyDescent="0.25">
      <c r="A863" s="162" t="s">
        <v>2010</v>
      </c>
      <c r="B863" s="69" t="s">
        <v>938</v>
      </c>
      <c r="C863" s="70">
        <v>10</v>
      </c>
      <c r="D863" s="131" t="s">
        <v>475</v>
      </c>
      <c r="E863" s="211"/>
      <c r="F863" s="212"/>
      <c r="G863" s="72">
        <f t="shared" si="201"/>
        <v>0</v>
      </c>
      <c r="H863" s="71">
        <f t="shared" si="202"/>
        <v>0</v>
      </c>
      <c r="I863" s="86">
        <f t="shared" si="202"/>
        <v>0</v>
      </c>
      <c r="J863" s="72">
        <f t="shared" si="203"/>
        <v>0</v>
      </c>
    </row>
    <row r="864" spans="1:10" x14ac:dyDescent="0.25">
      <c r="A864" s="162" t="s">
        <v>2011</v>
      </c>
      <c r="B864" s="69" t="s">
        <v>939</v>
      </c>
      <c r="C864" s="70">
        <v>14</v>
      </c>
      <c r="D864" s="131" t="s">
        <v>475</v>
      </c>
      <c r="E864" s="211"/>
      <c r="F864" s="212"/>
      <c r="G864" s="72">
        <f t="shared" si="201"/>
        <v>0</v>
      </c>
      <c r="H864" s="71">
        <f t="shared" si="202"/>
        <v>0</v>
      </c>
      <c r="I864" s="86">
        <f t="shared" si="202"/>
        <v>0</v>
      </c>
      <c r="J864" s="72">
        <f t="shared" si="203"/>
        <v>0</v>
      </c>
    </row>
    <row r="865" spans="1:11" x14ac:dyDescent="0.25">
      <c r="A865" s="162" t="s">
        <v>2012</v>
      </c>
      <c r="B865" s="69" t="s">
        <v>940</v>
      </c>
      <c r="C865" s="70">
        <v>16</v>
      </c>
      <c r="D865" s="131" t="s">
        <v>475</v>
      </c>
      <c r="E865" s="211"/>
      <c r="F865" s="212"/>
      <c r="G865" s="72">
        <f t="shared" si="201"/>
        <v>0</v>
      </c>
      <c r="H865" s="71">
        <f t="shared" si="202"/>
        <v>0</v>
      </c>
      <c r="I865" s="86">
        <f t="shared" si="202"/>
        <v>0</v>
      </c>
      <c r="J865" s="72">
        <f t="shared" si="203"/>
        <v>0</v>
      </c>
    </row>
    <row r="866" spans="1:11" x14ac:dyDescent="0.25">
      <c r="A866" s="162" t="s">
        <v>2013</v>
      </c>
      <c r="B866" s="69" t="s">
        <v>941</v>
      </c>
      <c r="C866" s="70">
        <v>40</v>
      </c>
      <c r="D866" s="131" t="s">
        <v>475</v>
      </c>
      <c r="E866" s="211"/>
      <c r="F866" s="212"/>
      <c r="G866" s="72">
        <f t="shared" si="201"/>
        <v>0</v>
      </c>
      <c r="H866" s="71">
        <f t="shared" si="202"/>
        <v>0</v>
      </c>
      <c r="I866" s="86">
        <f t="shared" si="202"/>
        <v>0</v>
      </c>
      <c r="J866" s="72">
        <f t="shared" si="203"/>
        <v>0</v>
      </c>
    </row>
    <row r="867" spans="1:11" x14ac:dyDescent="0.25">
      <c r="A867" s="162" t="s">
        <v>2014</v>
      </c>
      <c r="B867" s="69" t="s">
        <v>942</v>
      </c>
      <c r="C867" s="70">
        <v>53</v>
      </c>
      <c r="D867" s="131" t="s">
        <v>475</v>
      </c>
      <c r="E867" s="211"/>
      <c r="F867" s="212"/>
      <c r="G867" s="72">
        <f t="shared" si="201"/>
        <v>0</v>
      </c>
      <c r="H867" s="71">
        <f t="shared" si="202"/>
        <v>0</v>
      </c>
      <c r="I867" s="86">
        <f t="shared" si="202"/>
        <v>0</v>
      </c>
      <c r="J867" s="72">
        <f t="shared" si="203"/>
        <v>0</v>
      </c>
    </row>
    <row r="868" spans="1:11" x14ac:dyDescent="0.25">
      <c r="A868" s="162" t="s">
        <v>2015</v>
      </c>
      <c r="B868" s="69" t="s">
        <v>943</v>
      </c>
      <c r="C868" s="70">
        <v>10</v>
      </c>
      <c r="D868" s="131" t="s">
        <v>475</v>
      </c>
      <c r="E868" s="211"/>
      <c r="F868" s="212"/>
      <c r="G868" s="72">
        <f t="shared" si="201"/>
        <v>0</v>
      </c>
      <c r="H868" s="71">
        <f t="shared" si="202"/>
        <v>0</v>
      </c>
      <c r="I868" s="86">
        <f t="shared" si="202"/>
        <v>0</v>
      </c>
      <c r="J868" s="72">
        <f t="shared" si="203"/>
        <v>0</v>
      </c>
    </row>
    <row r="869" spans="1:11" x14ac:dyDescent="0.25">
      <c r="A869" s="162" t="s">
        <v>2016</v>
      </c>
      <c r="B869" s="69" t="s">
        <v>944</v>
      </c>
      <c r="C869" s="70">
        <v>13</v>
      </c>
      <c r="D869" s="131" t="s">
        <v>475</v>
      </c>
      <c r="E869" s="211"/>
      <c r="F869" s="212"/>
      <c r="G869" s="72">
        <f t="shared" si="201"/>
        <v>0</v>
      </c>
      <c r="H869" s="71">
        <f t="shared" si="202"/>
        <v>0</v>
      </c>
      <c r="I869" s="86">
        <f t="shared" si="202"/>
        <v>0</v>
      </c>
      <c r="J869" s="72">
        <f t="shared" si="203"/>
        <v>0</v>
      </c>
    </row>
    <row r="870" spans="1:11" x14ac:dyDescent="0.25">
      <c r="A870" s="162" t="s">
        <v>2017</v>
      </c>
      <c r="B870" s="69" t="s">
        <v>945</v>
      </c>
      <c r="C870" s="70">
        <v>1</v>
      </c>
      <c r="D870" s="131" t="s">
        <v>475</v>
      </c>
      <c r="E870" s="211"/>
      <c r="F870" s="212"/>
      <c r="G870" s="72">
        <f t="shared" si="201"/>
        <v>0</v>
      </c>
      <c r="H870" s="71">
        <f t="shared" si="202"/>
        <v>0</v>
      </c>
      <c r="I870" s="86">
        <f t="shared" si="202"/>
        <v>0</v>
      </c>
      <c r="J870" s="72">
        <f t="shared" si="203"/>
        <v>0</v>
      </c>
    </row>
    <row r="871" spans="1:11" ht="25.5" x14ac:dyDescent="0.25">
      <c r="A871" s="162" t="s">
        <v>2018</v>
      </c>
      <c r="B871" s="69" t="s">
        <v>946</v>
      </c>
      <c r="C871" s="70">
        <v>1</v>
      </c>
      <c r="D871" s="131" t="s">
        <v>475</v>
      </c>
      <c r="E871" s="211"/>
      <c r="F871" s="212"/>
      <c r="G871" s="72">
        <f t="shared" si="201"/>
        <v>0</v>
      </c>
      <c r="H871" s="71">
        <f t="shared" si="202"/>
        <v>0</v>
      </c>
      <c r="I871" s="86">
        <f t="shared" si="202"/>
        <v>0</v>
      </c>
      <c r="J871" s="72">
        <f t="shared" si="203"/>
        <v>0</v>
      </c>
    </row>
    <row r="872" spans="1:11" x14ac:dyDescent="0.25">
      <c r="A872" s="162" t="s">
        <v>2019</v>
      </c>
      <c r="B872" s="69" t="s">
        <v>947</v>
      </c>
      <c r="C872" s="70">
        <v>1</v>
      </c>
      <c r="D872" s="131" t="s">
        <v>475</v>
      </c>
      <c r="E872" s="211"/>
      <c r="F872" s="212"/>
      <c r="G872" s="72">
        <f t="shared" si="201"/>
        <v>0</v>
      </c>
      <c r="H872" s="71">
        <f t="shared" si="202"/>
        <v>0</v>
      </c>
      <c r="I872" s="86">
        <f t="shared" si="202"/>
        <v>0</v>
      </c>
      <c r="J872" s="72">
        <f t="shared" si="203"/>
        <v>0</v>
      </c>
    </row>
    <row r="873" spans="1:11" x14ac:dyDescent="0.25">
      <c r="A873" s="162" t="s">
        <v>2020</v>
      </c>
      <c r="B873" s="69" t="s">
        <v>948</v>
      </c>
      <c r="C873" s="70">
        <v>4</v>
      </c>
      <c r="D873" s="131" t="s">
        <v>475</v>
      </c>
      <c r="E873" s="211"/>
      <c r="F873" s="212"/>
      <c r="G873" s="72">
        <f t="shared" si="201"/>
        <v>0</v>
      </c>
      <c r="H873" s="71">
        <f t="shared" si="202"/>
        <v>0</v>
      </c>
      <c r="I873" s="86">
        <f t="shared" si="202"/>
        <v>0</v>
      </c>
      <c r="J873" s="72">
        <f t="shared" si="203"/>
        <v>0</v>
      </c>
    </row>
    <row r="874" spans="1:11" x14ac:dyDescent="0.25">
      <c r="A874" s="162" t="s">
        <v>2021</v>
      </c>
      <c r="B874" s="69" t="s">
        <v>949</v>
      </c>
      <c r="C874" s="70">
        <v>1</v>
      </c>
      <c r="D874" s="131" t="s">
        <v>475</v>
      </c>
      <c r="E874" s="211"/>
      <c r="F874" s="212"/>
      <c r="G874" s="72">
        <f t="shared" si="201"/>
        <v>0</v>
      </c>
      <c r="H874" s="71">
        <f t="shared" si="202"/>
        <v>0</v>
      </c>
      <c r="I874" s="86">
        <f t="shared" si="202"/>
        <v>0</v>
      </c>
      <c r="J874" s="72">
        <f t="shared" si="203"/>
        <v>0</v>
      </c>
    </row>
    <row r="875" spans="1:11" x14ac:dyDescent="0.25">
      <c r="A875" s="162" t="s">
        <v>2022</v>
      </c>
      <c r="B875" s="69" t="s">
        <v>950</v>
      </c>
      <c r="C875" s="70">
        <v>20</v>
      </c>
      <c r="D875" s="131" t="s">
        <v>475</v>
      </c>
      <c r="E875" s="211"/>
      <c r="F875" s="212"/>
      <c r="G875" s="72">
        <f t="shared" si="201"/>
        <v>0</v>
      </c>
      <c r="H875" s="71">
        <f t="shared" si="202"/>
        <v>0</v>
      </c>
      <c r="I875" s="86">
        <f t="shared" si="202"/>
        <v>0</v>
      </c>
      <c r="J875" s="72">
        <f t="shared" si="203"/>
        <v>0</v>
      </c>
    </row>
    <row r="876" spans="1:11" ht="25.5" x14ac:dyDescent="0.25">
      <c r="A876" s="162" t="s">
        <v>2023</v>
      </c>
      <c r="B876" s="69" t="s">
        <v>951</v>
      </c>
      <c r="C876" s="70">
        <v>10</v>
      </c>
      <c r="D876" s="131" t="s">
        <v>475</v>
      </c>
      <c r="E876" s="211"/>
      <c r="F876" s="212"/>
      <c r="G876" s="72">
        <f t="shared" si="201"/>
        <v>0</v>
      </c>
      <c r="H876" s="71">
        <f t="shared" si="202"/>
        <v>0</v>
      </c>
      <c r="I876" s="86">
        <f t="shared" si="202"/>
        <v>0</v>
      </c>
      <c r="J876" s="72">
        <f t="shared" si="203"/>
        <v>0</v>
      </c>
    </row>
    <row r="877" spans="1:11" x14ac:dyDescent="0.25">
      <c r="A877" s="162" t="s">
        <v>2024</v>
      </c>
      <c r="B877" s="69" t="s">
        <v>952</v>
      </c>
      <c r="C877" s="70">
        <f>340*3</f>
        <v>1020</v>
      </c>
      <c r="D877" s="131" t="s">
        <v>267</v>
      </c>
      <c r="E877" s="211"/>
      <c r="F877" s="212"/>
      <c r="G877" s="72">
        <f t="shared" si="201"/>
        <v>0</v>
      </c>
      <c r="H877" s="71">
        <f t="shared" si="202"/>
        <v>0</v>
      </c>
      <c r="I877" s="86">
        <f t="shared" si="202"/>
        <v>0</v>
      </c>
      <c r="J877" s="72">
        <f t="shared" si="203"/>
        <v>0</v>
      </c>
    </row>
    <row r="878" spans="1:11" x14ac:dyDescent="0.25">
      <c r="A878" s="162" t="s">
        <v>2025</v>
      </c>
      <c r="B878" s="69" t="s">
        <v>953</v>
      </c>
      <c r="C878" s="70">
        <v>3200</v>
      </c>
      <c r="D878" s="131" t="s">
        <v>954</v>
      </c>
      <c r="E878" s="211"/>
      <c r="F878" s="212"/>
      <c r="G878" s="72">
        <f t="shared" si="201"/>
        <v>0</v>
      </c>
      <c r="H878" s="71">
        <f t="shared" si="202"/>
        <v>0</v>
      </c>
      <c r="I878" s="86">
        <f t="shared" si="202"/>
        <v>0</v>
      </c>
      <c r="J878" s="72">
        <f t="shared" si="203"/>
        <v>0</v>
      </c>
    </row>
    <row r="879" spans="1:11" s="5" customFormat="1" x14ac:dyDescent="0.25">
      <c r="A879" s="162" t="s">
        <v>2026</v>
      </c>
      <c r="B879" s="69" t="s">
        <v>955</v>
      </c>
      <c r="C879" s="70">
        <v>1800</v>
      </c>
      <c r="D879" s="131" t="s">
        <v>267</v>
      </c>
      <c r="E879" s="211"/>
      <c r="F879" s="212"/>
      <c r="G879" s="72">
        <f t="shared" si="201"/>
        <v>0</v>
      </c>
      <c r="H879" s="71">
        <f t="shared" si="202"/>
        <v>0</v>
      </c>
      <c r="I879" s="86">
        <f t="shared" si="202"/>
        <v>0</v>
      </c>
      <c r="J879" s="72">
        <f t="shared" si="203"/>
        <v>0</v>
      </c>
      <c r="K879" s="1"/>
    </row>
    <row r="880" spans="1:11" s="5" customFormat="1" x14ac:dyDescent="0.25">
      <c r="A880" s="162" t="s">
        <v>2027</v>
      </c>
      <c r="B880" s="69" t="s">
        <v>956</v>
      </c>
      <c r="C880" s="70">
        <v>4250</v>
      </c>
      <c r="D880" s="131" t="s">
        <v>267</v>
      </c>
      <c r="E880" s="211"/>
      <c r="F880" s="212"/>
      <c r="G880" s="72">
        <f t="shared" si="201"/>
        <v>0</v>
      </c>
      <c r="H880" s="71">
        <f t="shared" si="202"/>
        <v>0</v>
      </c>
      <c r="I880" s="86">
        <f t="shared" si="202"/>
        <v>0</v>
      </c>
      <c r="J880" s="72">
        <f t="shared" si="203"/>
        <v>0</v>
      </c>
      <c r="K880" s="1"/>
    </row>
    <row r="881" spans="1:11" x14ac:dyDescent="0.25">
      <c r="A881" s="79"/>
      <c r="B881" s="80" t="s">
        <v>957</v>
      </c>
      <c r="C881" s="70"/>
      <c r="D881" s="81"/>
      <c r="E881" s="82"/>
      <c r="F881" s="82"/>
      <c r="G881" s="83">
        <f>SUBTOTAL(9,G858:G880)</f>
        <v>0</v>
      </c>
      <c r="H881" s="82"/>
      <c r="I881" s="82"/>
      <c r="J881" s="83">
        <f>SUBTOTAL(9,J858:J880)</f>
        <v>0</v>
      </c>
    </row>
    <row r="882" spans="1:11" x14ac:dyDescent="0.25">
      <c r="A882" s="68" t="s">
        <v>223</v>
      </c>
      <c r="B882" s="69" t="s">
        <v>958</v>
      </c>
      <c r="C882" s="70">
        <v>16</v>
      </c>
      <c r="D882" s="131" t="s">
        <v>196</v>
      </c>
      <c r="E882" s="211"/>
      <c r="F882" s="212"/>
      <c r="G882" s="72">
        <f>ROUND((F882+E882)*$C882,2)</f>
        <v>0</v>
      </c>
      <c r="H882" s="71">
        <f>+E882*(1+$J$4)</f>
        <v>0</v>
      </c>
      <c r="I882" s="86">
        <f>+F882*(1+$J$4)</f>
        <v>0</v>
      </c>
      <c r="J882" s="72">
        <f>ROUND((I882+H882)*$C882,2)</f>
        <v>0</v>
      </c>
      <c r="K882" s="5"/>
    </row>
    <row r="883" spans="1:11" x14ac:dyDescent="0.25">
      <c r="A883" s="79" t="s">
        <v>225</v>
      </c>
      <c r="B883" s="84" t="s">
        <v>959</v>
      </c>
      <c r="C883" s="70"/>
      <c r="D883" s="81"/>
      <c r="E883" s="86"/>
      <c r="F883" s="86"/>
      <c r="G883" s="83"/>
      <c r="H883" s="86"/>
      <c r="I883" s="86"/>
      <c r="J883" s="83"/>
      <c r="K883" s="5"/>
    </row>
    <row r="884" spans="1:11" x14ac:dyDescent="0.25">
      <c r="A884" s="162" t="s">
        <v>2028</v>
      </c>
      <c r="B884" s="69" t="s">
        <v>960</v>
      </c>
      <c r="C884" s="70">
        <v>1</v>
      </c>
      <c r="D884" s="131" t="s">
        <v>475</v>
      </c>
      <c r="E884" s="211"/>
      <c r="F884" s="212"/>
      <c r="G884" s="72">
        <f t="shared" ref="G884:G887" si="204">ROUND((F884+E884)*$C884,2)</f>
        <v>0</v>
      </c>
      <c r="H884" s="71">
        <f t="shared" ref="H884:I887" si="205">+E884*(1+$J$4)</f>
        <v>0</v>
      </c>
      <c r="I884" s="86">
        <f t="shared" si="205"/>
        <v>0</v>
      </c>
      <c r="J884" s="72">
        <f t="shared" ref="J884:J887" si="206">ROUND((I884+H884)*$C884,2)</f>
        <v>0</v>
      </c>
    </row>
    <row r="885" spans="1:11" x14ac:dyDescent="0.25">
      <c r="A885" s="162" t="s">
        <v>2029</v>
      </c>
      <c r="B885" s="69" t="s">
        <v>961</v>
      </c>
      <c r="C885" s="70">
        <v>1</v>
      </c>
      <c r="D885" s="131" t="s">
        <v>475</v>
      </c>
      <c r="E885" s="211"/>
      <c r="F885" s="212"/>
      <c r="G885" s="72">
        <f t="shared" si="204"/>
        <v>0</v>
      </c>
      <c r="H885" s="71">
        <f t="shared" si="205"/>
        <v>0</v>
      </c>
      <c r="I885" s="86">
        <f t="shared" si="205"/>
        <v>0</v>
      </c>
      <c r="J885" s="72">
        <f t="shared" si="206"/>
        <v>0</v>
      </c>
    </row>
    <row r="886" spans="1:11" x14ac:dyDescent="0.25">
      <c r="A886" s="162" t="s">
        <v>2030</v>
      </c>
      <c r="B886" s="69" t="s">
        <v>962</v>
      </c>
      <c r="C886" s="70">
        <v>1</v>
      </c>
      <c r="D886" s="131" t="s">
        <v>475</v>
      </c>
      <c r="E886" s="211"/>
      <c r="F886" s="212"/>
      <c r="G886" s="72">
        <f t="shared" si="204"/>
        <v>0</v>
      </c>
      <c r="H886" s="71">
        <f t="shared" si="205"/>
        <v>0</v>
      </c>
      <c r="I886" s="86">
        <f t="shared" si="205"/>
        <v>0</v>
      </c>
      <c r="J886" s="72">
        <f t="shared" si="206"/>
        <v>0</v>
      </c>
    </row>
    <row r="887" spans="1:11" x14ac:dyDescent="0.25">
      <c r="A887" s="162" t="s">
        <v>2031</v>
      </c>
      <c r="B887" s="69" t="s">
        <v>963</v>
      </c>
      <c r="C887" s="70">
        <v>1</v>
      </c>
      <c r="D887" s="131" t="s">
        <v>475</v>
      </c>
      <c r="E887" s="211"/>
      <c r="F887" s="212"/>
      <c r="G887" s="72">
        <f t="shared" si="204"/>
        <v>0</v>
      </c>
      <c r="H887" s="71">
        <f t="shared" si="205"/>
        <v>0</v>
      </c>
      <c r="I887" s="86">
        <f t="shared" si="205"/>
        <v>0</v>
      </c>
      <c r="J887" s="72">
        <f t="shared" si="206"/>
        <v>0</v>
      </c>
    </row>
    <row r="888" spans="1:11" x14ac:dyDescent="0.25">
      <c r="A888" s="79"/>
      <c r="B888" s="80" t="s">
        <v>964</v>
      </c>
      <c r="C888" s="70"/>
      <c r="D888" s="81"/>
      <c r="E888" s="82"/>
      <c r="F888" s="82"/>
      <c r="G888" s="83">
        <f>SUBTOTAL(9,G882:G887)</f>
        <v>0</v>
      </c>
      <c r="H888" s="82"/>
      <c r="I888" s="82"/>
      <c r="J888" s="83">
        <f>SUBTOTAL(9,J882:J887)</f>
        <v>0</v>
      </c>
    </row>
    <row r="889" spans="1:11" x14ac:dyDescent="0.25">
      <c r="A889" s="79" t="s">
        <v>227</v>
      </c>
      <c r="B889" s="84" t="s">
        <v>965</v>
      </c>
      <c r="C889" s="70"/>
      <c r="D889" s="81"/>
      <c r="E889" s="82"/>
      <c r="F889" s="82"/>
      <c r="G889" s="83"/>
      <c r="H889" s="82"/>
      <c r="I889" s="82"/>
      <c r="J889" s="83"/>
    </row>
    <row r="890" spans="1:11" x14ac:dyDescent="0.25">
      <c r="A890" s="162" t="s">
        <v>2032</v>
      </c>
      <c r="B890" s="69" t="s">
        <v>966</v>
      </c>
      <c r="C890" s="70">
        <v>190</v>
      </c>
      <c r="D890" s="131" t="s">
        <v>475</v>
      </c>
      <c r="E890" s="211"/>
      <c r="F890" s="212"/>
      <c r="G890" s="72">
        <f t="shared" ref="G890:G896" si="207">ROUND((F890+E890)*$C890,2)</f>
        <v>0</v>
      </c>
      <c r="H890" s="71">
        <f t="shared" ref="H890:I896" si="208">+E890*(1+$J$4)</f>
        <v>0</v>
      </c>
      <c r="I890" s="86">
        <f t="shared" si="208"/>
        <v>0</v>
      </c>
      <c r="J890" s="72">
        <f t="shared" ref="J890:J896" si="209">ROUND((I890+H890)*$C890,2)</f>
        <v>0</v>
      </c>
    </row>
    <row r="891" spans="1:11" x14ac:dyDescent="0.25">
      <c r="A891" s="162" t="s">
        <v>2033</v>
      </c>
      <c r="B891" s="69" t="s">
        <v>967</v>
      </c>
      <c r="C891" s="70">
        <v>135</v>
      </c>
      <c r="D891" s="131" t="s">
        <v>475</v>
      </c>
      <c r="E891" s="211"/>
      <c r="F891" s="212"/>
      <c r="G891" s="72">
        <f t="shared" si="207"/>
        <v>0</v>
      </c>
      <c r="H891" s="71">
        <f t="shared" si="208"/>
        <v>0</v>
      </c>
      <c r="I891" s="86">
        <f t="shared" si="208"/>
        <v>0</v>
      </c>
      <c r="J891" s="72">
        <f t="shared" si="209"/>
        <v>0</v>
      </c>
    </row>
    <row r="892" spans="1:11" x14ac:dyDescent="0.25">
      <c r="A892" s="162" t="s">
        <v>2034</v>
      </c>
      <c r="B892" s="69" t="s">
        <v>968</v>
      </c>
      <c r="C892" s="70">
        <v>2</v>
      </c>
      <c r="D892" s="131" t="s">
        <v>475</v>
      </c>
      <c r="E892" s="211"/>
      <c r="F892" s="212"/>
      <c r="G892" s="72">
        <f t="shared" si="207"/>
        <v>0</v>
      </c>
      <c r="H892" s="71">
        <f t="shared" si="208"/>
        <v>0</v>
      </c>
      <c r="I892" s="86">
        <f t="shared" si="208"/>
        <v>0</v>
      </c>
      <c r="J892" s="72">
        <f t="shared" si="209"/>
        <v>0</v>
      </c>
    </row>
    <row r="893" spans="1:11" x14ac:dyDescent="0.25">
      <c r="A893" s="162" t="s">
        <v>2035</v>
      </c>
      <c r="B893" s="69" t="s">
        <v>969</v>
      </c>
      <c r="C893" s="70">
        <v>1</v>
      </c>
      <c r="D893" s="131" t="s">
        <v>475</v>
      </c>
      <c r="E893" s="211"/>
      <c r="F893" s="212"/>
      <c r="G893" s="72">
        <f t="shared" si="207"/>
        <v>0</v>
      </c>
      <c r="H893" s="71">
        <f t="shared" si="208"/>
        <v>0</v>
      </c>
      <c r="I893" s="86">
        <f t="shared" si="208"/>
        <v>0</v>
      </c>
      <c r="J893" s="72">
        <f t="shared" si="209"/>
        <v>0</v>
      </c>
    </row>
    <row r="894" spans="1:11" x14ac:dyDescent="0.25">
      <c r="A894" s="162" t="s">
        <v>2036</v>
      </c>
      <c r="B894" s="69" t="s">
        <v>970</v>
      </c>
      <c r="C894" s="70">
        <v>1</v>
      </c>
      <c r="D894" s="131" t="s">
        <v>475</v>
      </c>
      <c r="E894" s="211"/>
      <c r="F894" s="212"/>
      <c r="G894" s="72">
        <f t="shared" si="207"/>
        <v>0</v>
      </c>
      <c r="H894" s="71">
        <f t="shared" si="208"/>
        <v>0</v>
      </c>
      <c r="I894" s="86">
        <f t="shared" si="208"/>
        <v>0</v>
      </c>
      <c r="J894" s="72">
        <f t="shared" si="209"/>
        <v>0</v>
      </c>
    </row>
    <row r="895" spans="1:11" x14ac:dyDescent="0.25">
      <c r="A895" s="162" t="s">
        <v>2037</v>
      </c>
      <c r="B895" s="69" t="s">
        <v>971</v>
      </c>
      <c r="C895" s="70">
        <v>7</v>
      </c>
      <c r="D895" s="131" t="s">
        <v>475</v>
      </c>
      <c r="E895" s="211"/>
      <c r="F895" s="212"/>
      <c r="G895" s="72">
        <f t="shared" si="207"/>
        <v>0</v>
      </c>
      <c r="H895" s="71">
        <f t="shared" si="208"/>
        <v>0</v>
      </c>
      <c r="I895" s="86">
        <f t="shared" si="208"/>
        <v>0</v>
      </c>
      <c r="J895" s="72">
        <f t="shared" si="209"/>
        <v>0</v>
      </c>
    </row>
    <row r="896" spans="1:11" x14ac:dyDescent="0.25">
      <c r="A896" s="68" t="s">
        <v>229</v>
      </c>
      <c r="B896" s="69" t="s">
        <v>972</v>
      </c>
      <c r="C896" s="70">
        <v>825</v>
      </c>
      <c r="D896" s="131" t="s">
        <v>267</v>
      </c>
      <c r="E896" s="211"/>
      <c r="F896" s="212"/>
      <c r="G896" s="72">
        <f t="shared" si="207"/>
        <v>0</v>
      </c>
      <c r="H896" s="71">
        <f t="shared" si="208"/>
        <v>0</v>
      </c>
      <c r="I896" s="86">
        <f t="shared" si="208"/>
        <v>0</v>
      </c>
      <c r="J896" s="72">
        <f t="shared" si="209"/>
        <v>0</v>
      </c>
    </row>
    <row r="897" spans="1:11" x14ac:dyDescent="0.25">
      <c r="A897" s="79" t="s">
        <v>231</v>
      </c>
      <c r="B897" s="84" t="s">
        <v>2421</v>
      </c>
      <c r="C897" s="70"/>
      <c r="D897" s="131"/>
      <c r="E897" s="86"/>
      <c r="F897" s="86"/>
      <c r="G897" s="83"/>
      <c r="H897" s="86"/>
      <c r="I897" s="86"/>
      <c r="J897" s="83"/>
    </row>
    <row r="898" spans="1:11" x14ac:dyDescent="0.25">
      <c r="A898" s="68" t="s">
        <v>2038</v>
      </c>
      <c r="B898" s="69" t="s">
        <v>2418</v>
      </c>
      <c r="C898" s="70">
        <v>2</v>
      </c>
      <c r="D898" s="131" t="s">
        <v>475</v>
      </c>
      <c r="E898" s="211"/>
      <c r="F898" s="212"/>
      <c r="G898" s="72">
        <f t="shared" ref="G898:G899" si="210">ROUND((F898+E898)*$C898,2)</f>
        <v>0</v>
      </c>
      <c r="H898" s="71">
        <f t="shared" ref="H898:I899" si="211">+E898*(1+$J$4)</f>
        <v>0</v>
      </c>
      <c r="I898" s="86">
        <f t="shared" si="211"/>
        <v>0</v>
      </c>
      <c r="J898" s="72">
        <f t="shared" ref="J898:J899" si="212">ROUND((I898+H898)*$C898,2)</f>
        <v>0</v>
      </c>
    </row>
    <row r="899" spans="1:11" x14ac:dyDescent="0.25">
      <c r="A899" s="68" t="s">
        <v>2039</v>
      </c>
      <c r="B899" s="69" t="s">
        <v>2420</v>
      </c>
      <c r="C899" s="70">
        <v>2</v>
      </c>
      <c r="D899" s="131" t="s">
        <v>475</v>
      </c>
      <c r="E899" s="211"/>
      <c r="F899" s="212"/>
      <c r="G899" s="72">
        <f t="shared" si="210"/>
        <v>0</v>
      </c>
      <c r="H899" s="71">
        <f t="shared" si="211"/>
        <v>0</v>
      </c>
      <c r="I899" s="86">
        <f t="shared" si="211"/>
        <v>0</v>
      </c>
      <c r="J899" s="72">
        <f t="shared" si="212"/>
        <v>0</v>
      </c>
    </row>
    <row r="900" spans="1:11" x14ac:dyDescent="0.25">
      <c r="A900" s="79" t="s">
        <v>54</v>
      </c>
      <c r="B900" s="80" t="s">
        <v>973</v>
      </c>
      <c r="C900" s="70"/>
      <c r="D900" s="81"/>
      <c r="E900" s="82"/>
      <c r="F900" s="82"/>
      <c r="G900" s="83">
        <f>SUBTOTAL(9,G890:G899)</f>
        <v>0</v>
      </c>
      <c r="H900" s="82"/>
      <c r="I900" s="82"/>
      <c r="J900" s="83">
        <f>SUBTOTAL(9,J890:J899)</f>
        <v>0</v>
      </c>
    </row>
    <row r="901" spans="1:11" ht="25.5" x14ac:dyDescent="0.25">
      <c r="A901" s="79" t="s">
        <v>233</v>
      </c>
      <c r="B901" s="84" t="s">
        <v>974</v>
      </c>
      <c r="C901" s="70"/>
      <c r="D901" s="81"/>
      <c r="E901" s="82"/>
      <c r="F901" s="82"/>
      <c r="G901" s="83"/>
      <c r="H901" s="82"/>
      <c r="I901" s="82"/>
      <c r="J901" s="83"/>
    </row>
    <row r="902" spans="1:11" x14ac:dyDescent="0.25">
      <c r="A902" s="141" t="s">
        <v>2040</v>
      </c>
      <c r="B902" s="69" t="s">
        <v>975</v>
      </c>
      <c r="C902" s="70">
        <v>45</v>
      </c>
      <c r="D902" s="131" t="s">
        <v>267</v>
      </c>
      <c r="E902" s="211"/>
      <c r="F902" s="212"/>
      <c r="G902" s="72">
        <f t="shared" ref="G902:G911" si="213">ROUND((F902+E902)*$C902,2)</f>
        <v>0</v>
      </c>
      <c r="H902" s="71">
        <f t="shared" ref="H902:I911" si="214">+E902*(1+$J$4)</f>
        <v>0</v>
      </c>
      <c r="I902" s="86">
        <f t="shared" si="214"/>
        <v>0</v>
      </c>
      <c r="J902" s="72">
        <f t="shared" ref="J902:J911" si="215">ROUND((I902+H902)*$C902,2)</f>
        <v>0</v>
      </c>
    </row>
    <row r="903" spans="1:11" x14ac:dyDescent="0.25">
      <c r="A903" s="141" t="s">
        <v>2041</v>
      </c>
      <c r="B903" s="69" t="s">
        <v>976</v>
      </c>
      <c r="C903" s="70">
        <v>150</v>
      </c>
      <c r="D903" s="131" t="s">
        <v>267</v>
      </c>
      <c r="E903" s="211"/>
      <c r="F903" s="212"/>
      <c r="G903" s="72">
        <f t="shared" si="213"/>
        <v>0</v>
      </c>
      <c r="H903" s="71">
        <f t="shared" si="214"/>
        <v>0</v>
      </c>
      <c r="I903" s="86">
        <f t="shared" si="214"/>
        <v>0</v>
      </c>
      <c r="J903" s="72">
        <f t="shared" si="215"/>
        <v>0</v>
      </c>
    </row>
    <row r="904" spans="1:11" x14ac:dyDescent="0.25">
      <c r="A904" s="141" t="s">
        <v>2042</v>
      </c>
      <c r="B904" s="69" t="s">
        <v>977</v>
      </c>
      <c r="C904" s="70">
        <v>50</v>
      </c>
      <c r="D904" s="131" t="s">
        <v>267</v>
      </c>
      <c r="E904" s="211"/>
      <c r="F904" s="212"/>
      <c r="G904" s="72">
        <f t="shared" si="213"/>
        <v>0</v>
      </c>
      <c r="H904" s="71">
        <f t="shared" si="214"/>
        <v>0</v>
      </c>
      <c r="I904" s="86">
        <f t="shared" si="214"/>
        <v>0</v>
      </c>
      <c r="J904" s="72">
        <f t="shared" si="215"/>
        <v>0</v>
      </c>
    </row>
    <row r="905" spans="1:11" x14ac:dyDescent="0.25">
      <c r="A905" s="141" t="s">
        <v>2043</v>
      </c>
      <c r="B905" s="69" t="s">
        <v>978</v>
      </c>
      <c r="C905" s="70">
        <v>120</v>
      </c>
      <c r="D905" s="131" t="s">
        <v>267</v>
      </c>
      <c r="E905" s="211"/>
      <c r="F905" s="212"/>
      <c r="G905" s="72">
        <f t="shared" si="213"/>
        <v>0</v>
      </c>
      <c r="H905" s="71">
        <f t="shared" si="214"/>
        <v>0</v>
      </c>
      <c r="I905" s="86">
        <f t="shared" si="214"/>
        <v>0</v>
      </c>
      <c r="J905" s="72">
        <f t="shared" si="215"/>
        <v>0</v>
      </c>
    </row>
    <row r="906" spans="1:11" x14ac:dyDescent="0.25">
      <c r="A906" s="141" t="s">
        <v>2044</v>
      </c>
      <c r="B906" s="69" t="s">
        <v>979</v>
      </c>
      <c r="C906" s="70">
        <v>90</v>
      </c>
      <c r="D906" s="131" t="s">
        <v>267</v>
      </c>
      <c r="E906" s="211"/>
      <c r="F906" s="212"/>
      <c r="G906" s="72">
        <f t="shared" si="213"/>
        <v>0</v>
      </c>
      <c r="H906" s="71">
        <f t="shared" si="214"/>
        <v>0</v>
      </c>
      <c r="I906" s="86">
        <f t="shared" si="214"/>
        <v>0</v>
      </c>
      <c r="J906" s="72">
        <f t="shared" si="215"/>
        <v>0</v>
      </c>
    </row>
    <row r="907" spans="1:11" x14ac:dyDescent="0.25">
      <c r="A907" s="141" t="s">
        <v>2045</v>
      </c>
      <c r="B907" s="69" t="s">
        <v>980</v>
      </c>
      <c r="C907" s="70">
        <v>25</v>
      </c>
      <c r="D907" s="131" t="s">
        <v>267</v>
      </c>
      <c r="E907" s="211"/>
      <c r="F907" s="212"/>
      <c r="G907" s="72">
        <f t="shared" si="213"/>
        <v>0</v>
      </c>
      <c r="H907" s="71">
        <f t="shared" si="214"/>
        <v>0</v>
      </c>
      <c r="I907" s="86">
        <f t="shared" si="214"/>
        <v>0</v>
      </c>
      <c r="J907" s="72">
        <f t="shared" si="215"/>
        <v>0</v>
      </c>
    </row>
    <row r="908" spans="1:11" x14ac:dyDescent="0.25">
      <c r="A908" s="141" t="s">
        <v>2046</v>
      </c>
      <c r="B908" s="69" t="s">
        <v>981</v>
      </c>
      <c r="C908" s="70">
        <v>92</v>
      </c>
      <c r="D908" s="131" t="s">
        <v>267</v>
      </c>
      <c r="E908" s="211"/>
      <c r="F908" s="212"/>
      <c r="G908" s="72">
        <f t="shared" si="213"/>
        <v>0</v>
      </c>
      <c r="H908" s="71">
        <f t="shared" si="214"/>
        <v>0</v>
      </c>
      <c r="I908" s="86">
        <f t="shared" si="214"/>
        <v>0</v>
      </c>
      <c r="J908" s="72">
        <f t="shared" si="215"/>
        <v>0</v>
      </c>
    </row>
    <row r="909" spans="1:11" x14ac:dyDescent="0.25">
      <c r="A909" s="141" t="s">
        <v>2047</v>
      </c>
      <c r="B909" s="69" t="s">
        <v>982</v>
      </c>
      <c r="C909" s="70">
        <v>20</v>
      </c>
      <c r="D909" s="131" t="s">
        <v>267</v>
      </c>
      <c r="E909" s="211"/>
      <c r="F909" s="212"/>
      <c r="G909" s="72">
        <f t="shared" si="213"/>
        <v>0</v>
      </c>
      <c r="H909" s="71">
        <f t="shared" si="214"/>
        <v>0</v>
      </c>
      <c r="I909" s="86">
        <f t="shared" si="214"/>
        <v>0</v>
      </c>
      <c r="J909" s="72">
        <f t="shared" si="215"/>
        <v>0</v>
      </c>
    </row>
    <row r="910" spans="1:11" s="5" customFormat="1" x14ac:dyDescent="0.25">
      <c r="A910" s="141" t="s">
        <v>2048</v>
      </c>
      <c r="B910" s="69" t="s">
        <v>983</v>
      </c>
      <c r="C910" s="70">
        <v>20</v>
      </c>
      <c r="D910" s="131" t="s">
        <v>267</v>
      </c>
      <c r="E910" s="211"/>
      <c r="F910" s="212"/>
      <c r="G910" s="72">
        <f t="shared" si="213"/>
        <v>0</v>
      </c>
      <c r="H910" s="71">
        <f t="shared" si="214"/>
        <v>0</v>
      </c>
      <c r="I910" s="86">
        <f t="shared" si="214"/>
        <v>0</v>
      </c>
      <c r="J910" s="72">
        <f t="shared" si="215"/>
        <v>0</v>
      </c>
      <c r="K910" s="1"/>
    </row>
    <row r="911" spans="1:11" x14ac:dyDescent="0.25">
      <c r="A911" s="141" t="s">
        <v>2049</v>
      </c>
      <c r="B911" s="69" t="s">
        <v>984</v>
      </c>
      <c r="C911" s="70">
        <v>30</v>
      </c>
      <c r="D911" s="131" t="s">
        <v>267</v>
      </c>
      <c r="E911" s="211"/>
      <c r="F911" s="212"/>
      <c r="G911" s="72">
        <f t="shared" si="213"/>
        <v>0</v>
      </c>
      <c r="H911" s="71">
        <f t="shared" si="214"/>
        <v>0</v>
      </c>
      <c r="I911" s="86">
        <f t="shared" si="214"/>
        <v>0</v>
      </c>
      <c r="J911" s="72">
        <f t="shared" si="215"/>
        <v>0</v>
      </c>
    </row>
    <row r="912" spans="1:11" x14ac:dyDescent="0.25">
      <c r="A912" s="79"/>
      <c r="B912" s="80" t="s">
        <v>985</v>
      </c>
      <c r="C912" s="70"/>
      <c r="D912" s="81"/>
      <c r="E912" s="82"/>
      <c r="F912" s="82"/>
      <c r="G912" s="83">
        <f>SUBTOTAL(9,G902:G911)</f>
        <v>0</v>
      </c>
      <c r="H912" s="82"/>
      <c r="I912" s="82"/>
      <c r="J912" s="83">
        <f>SUBTOTAL(9,J902:J911)</f>
        <v>0</v>
      </c>
    </row>
    <row r="913" spans="1:11" ht="25.5" x14ac:dyDescent="0.25">
      <c r="A913" s="68" t="s">
        <v>235</v>
      </c>
      <c r="B913" s="123" t="s">
        <v>986</v>
      </c>
      <c r="C913" s="103"/>
      <c r="D913" s="124"/>
      <c r="E913" s="108"/>
      <c r="F913" s="108"/>
      <c r="G913" s="125"/>
      <c r="H913" s="108"/>
      <c r="I913" s="108"/>
      <c r="J913" s="125"/>
      <c r="K913" s="5"/>
    </row>
    <row r="914" spans="1:11" x14ac:dyDescent="0.25">
      <c r="A914" s="141" t="s">
        <v>2050</v>
      </c>
      <c r="B914" s="69" t="s">
        <v>987</v>
      </c>
      <c r="C914" s="70">
        <v>190</v>
      </c>
      <c r="D914" s="131" t="s">
        <v>267</v>
      </c>
      <c r="E914" s="211"/>
      <c r="F914" s="212"/>
      <c r="G914" s="72">
        <f t="shared" ref="G914:G922" si="216">ROUND((F914+E914)*$C914,2)</f>
        <v>0</v>
      </c>
      <c r="H914" s="71">
        <f t="shared" ref="H914:I922" si="217">+E914*(1+$J$4)</f>
        <v>0</v>
      </c>
      <c r="I914" s="86">
        <f t="shared" si="217"/>
        <v>0</v>
      </c>
      <c r="J914" s="72">
        <f t="shared" ref="J914:J922" si="218">ROUND((I914+H914)*$C914,2)</f>
        <v>0</v>
      </c>
    </row>
    <row r="915" spans="1:11" x14ac:dyDescent="0.25">
      <c r="A915" s="141" t="s">
        <v>2051</v>
      </c>
      <c r="B915" s="69" t="s">
        <v>988</v>
      </c>
      <c r="C915" s="70">
        <v>213</v>
      </c>
      <c r="D915" s="131" t="s">
        <v>267</v>
      </c>
      <c r="E915" s="211"/>
      <c r="F915" s="212"/>
      <c r="G915" s="72">
        <f t="shared" si="216"/>
        <v>0</v>
      </c>
      <c r="H915" s="71">
        <f t="shared" si="217"/>
        <v>0</v>
      </c>
      <c r="I915" s="86">
        <f t="shared" si="217"/>
        <v>0</v>
      </c>
      <c r="J915" s="72">
        <f t="shared" si="218"/>
        <v>0</v>
      </c>
    </row>
    <row r="916" spans="1:11" x14ac:dyDescent="0.25">
      <c r="A916" s="141" t="s">
        <v>2052</v>
      </c>
      <c r="B916" s="69" t="s">
        <v>989</v>
      </c>
      <c r="C916" s="70">
        <v>500</v>
      </c>
      <c r="D916" s="131" t="s">
        <v>267</v>
      </c>
      <c r="E916" s="211"/>
      <c r="F916" s="212"/>
      <c r="G916" s="72">
        <f t="shared" si="216"/>
        <v>0</v>
      </c>
      <c r="H916" s="71">
        <f t="shared" si="217"/>
        <v>0</v>
      </c>
      <c r="I916" s="86">
        <f t="shared" si="217"/>
        <v>0</v>
      </c>
      <c r="J916" s="72">
        <f t="shared" si="218"/>
        <v>0</v>
      </c>
    </row>
    <row r="917" spans="1:11" x14ac:dyDescent="0.25">
      <c r="A917" s="141" t="s">
        <v>2053</v>
      </c>
      <c r="B917" s="69" t="s">
        <v>990</v>
      </c>
      <c r="C917" s="70">
        <v>215</v>
      </c>
      <c r="D917" s="131" t="s">
        <v>267</v>
      </c>
      <c r="E917" s="211"/>
      <c r="F917" s="212"/>
      <c r="G917" s="72">
        <f t="shared" si="216"/>
        <v>0</v>
      </c>
      <c r="H917" s="71">
        <f t="shared" si="217"/>
        <v>0</v>
      </c>
      <c r="I917" s="86">
        <f t="shared" si="217"/>
        <v>0</v>
      </c>
      <c r="J917" s="72">
        <f t="shared" si="218"/>
        <v>0</v>
      </c>
    </row>
    <row r="918" spans="1:11" s="5" customFormat="1" x14ac:dyDescent="0.25">
      <c r="A918" s="141" t="s">
        <v>2054</v>
      </c>
      <c r="B918" s="69" t="s">
        <v>991</v>
      </c>
      <c r="C918" s="70">
        <v>150</v>
      </c>
      <c r="D918" s="131" t="s">
        <v>267</v>
      </c>
      <c r="E918" s="211"/>
      <c r="F918" s="212"/>
      <c r="G918" s="72">
        <f t="shared" si="216"/>
        <v>0</v>
      </c>
      <c r="H918" s="71">
        <f t="shared" si="217"/>
        <v>0</v>
      </c>
      <c r="I918" s="86">
        <f t="shared" si="217"/>
        <v>0</v>
      </c>
      <c r="J918" s="72">
        <f t="shared" si="218"/>
        <v>0</v>
      </c>
      <c r="K918" s="1"/>
    </row>
    <row r="919" spans="1:11" s="5" customFormat="1" x14ac:dyDescent="0.25">
      <c r="A919" s="141" t="s">
        <v>2055</v>
      </c>
      <c r="B919" s="69" t="s">
        <v>992</v>
      </c>
      <c r="C919" s="70">
        <v>120</v>
      </c>
      <c r="D919" s="131" t="s">
        <v>267</v>
      </c>
      <c r="E919" s="211"/>
      <c r="F919" s="212"/>
      <c r="G919" s="72">
        <f t="shared" si="216"/>
        <v>0</v>
      </c>
      <c r="H919" s="71">
        <f t="shared" si="217"/>
        <v>0</v>
      </c>
      <c r="I919" s="86">
        <f t="shared" si="217"/>
        <v>0</v>
      </c>
      <c r="J919" s="72">
        <f t="shared" si="218"/>
        <v>0</v>
      </c>
      <c r="K919" s="1"/>
    </row>
    <row r="920" spans="1:11" x14ac:dyDescent="0.25">
      <c r="A920" s="141" t="s">
        <v>2056</v>
      </c>
      <c r="B920" s="69" t="s">
        <v>993</v>
      </c>
      <c r="C920" s="70">
        <v>400</v>
      </c>
      <c r="D920" s="131" t="s">
        <v>267</v>
      </c>
      <c r="E920" s="211"/>
      <c r="F920" s="212"/>
      <c r="G920" s="72">
        <f t="shared" si="216"/>
        <v>0</v>
      </c>
      <c r="H920" s="71">
        <f t="shared" si="217"/>
        <v>0</v>
      </c>
      <c r="I920" s="86">
        <f t="shared" si="217"/>
        <v>0</v>
      </c>
      <c r="J920" s="72">
        <f t="shared" si="218"/>
        <v>0</v>
      </c>
    </row>
    <row r="921" spans="1:11" s="12" customFormat="1" ht="38.25" x14ac:dyDescent="0.25">
      <c r="A921" s="68" t="s">
        <v>238</v>
      </c>
      <c r="B921" s="69" t="s">
        <v>994</v>
      </c>
      <c r="C921" s="70">
        <v>1</v>
      </c>
      <c r="D921" s="131" t="s">
        <v>196</v>
      </c>
      <c r="E921" s="211"/>
      <c r="F921" s="212"/>
      <c r="G921" s="72">
        <f t="shared" si="216"/>
        <v>0</v>
      </c>
      <c r="H921" s="71">
        <f t="shared" si="217"/>
        <v>0</v>
      </c>
      <c r="I921" s="86">
        <f t="shared" si="217"/>
        <v>0</v>
      </c>
      <c r="J921" s="72">
        <f t="shared" si="218"/>
        <v>0</v>
      </c>
      <c r="K921" s="5"/>
    </row>
    <row r="922" spans="1:11" ht="38.25" x14ac:dyDescent="0.25">
      <c r="A922" s="68" t="s">
        <v>240</v>
      </c>
      <c r="B922" s="69" t="s">
        <v>995</v>
      </c>
      <c r="C922" s="70">
        <v>1</v>
      </c>
      <c r="D922" s="131" t="s">
        <v>196</v>
      </c>
      <c r="E922" s="211"/>
      <c r="F922" s="212"/>
      <c r="G922" s="72">
        <f t="shared" si="216"/>
        <v>0</v>
      </c>
      <c r="H922" s="71">
        <f t="shared" si="217"/>
        <v>0</v>
      </c>
      <c r="I922" s="86">
        <f t="shared" si="217"/>
        <v>0</v>
      </c>
      <c r="J922" s="72">
        <f t="shared" si="218"/>
        <v>0</v>
      </c>
      <c r="K922" s="5"/>
    </row>
    <row r="923" spans="1:11" x14ac:dyDescent="0.25">
      <c r="A923" s="79"/>
      <c r="B923" s="80" t="s">
        <v>996</v>
      </c>
      <c r="C923" s="70"/>
      <c r="D923" s="81"/>
      <c r="E923" s="82"/>
      <c r="F923" s="82"/>
      <c r="G923" s="83">
        <f>SUBTOTAL(9,G914:G922)</f>
        <v>0</v>
      </c>
      <c r="H923" s="82"/>
      <c r="I923" s="82"/>
      <c r="J923" s="83">
        <f>SUBTOTAL(9,J914:J922)</f>
        <v>0</v>
      </c>
    </row>
    <row r="924" spans="1:11" x14ac:dyDescent="0.25">
      <c r="A924" s="79" t="s">
        <v>242</v>
      </c>
      <c r="B924" s="84" t="s">
        <v>997</v>
      </c>
      <c r="C924" s="163"/>
      <c r="D924" s="81"/>
      <c r="E924" s="82"/>
      <c r="F924" s="82"/>
      <c r="G924" s="83"/>
      <c r="H924" s="82"/>
      <c r="I924" s="82"/>
      <c r="J924" s="83"/>
      <c r="K924" s="12"/>
    </row>
    <row r="925" spans="1:11" x14ac:dyDescent="0.25">
      <c r="A925" s="141" t="s">
        <v>2057</v>
      </c>
      <c r="B925" s="164" t="s">
        <v>999</v>
      </c>
      <c r="C925" s="70">
        <v>210</v>
      </c>
      <c r="D925" s="131" t="s">
        <v>267</v>
      </c>
      <c r="E925" s="211"/>
      <c r="F925" s="212"/>
      <c r="G925" s="72">
        <f t="shared" ref="G925:G927" si="219">ROUND((F925+E925)*$C925,2)</f>
        <v>0</v>
      </c>
      <c r="H925" s="71">
        <f t="shared" ref="H925:I927" si="220">+E925*(1+$J$4)</f>
        <v>0</v>
      </c>
      <c r="I925" s="86">
        <f t="shared" si="220"/>
        <v>0</v>
      </c>
      <c r="J925" s="72">
        <f t="shared" ref="J925:J927" si="221">ROUND((I925+H925)*$C925,2)</f>
        <v>0</v>
      </c>
    </row>
    <row r="926" spans="1:11" ht="25.5" x14ac:dyDescent="0.25">
      <c r="A926" s="141" t="s">
        <v>2058</v>
      </c>
      <c r="B926" s="164" t="s">
        <v>1001</v>
      </c>
      <c r="C926" s="70">
        <v>150</v>
      </c>
      <c r="D926" s="131" t="s">
        <v>25</v>
      </c>
      <c r="E926" s="211"/>
      <c r="F926" s="212"/>
      <c r="G926" s="72">
        <f t="shared" si="219"/>
        <v>0</v>
      </c>
      <c r="H926" s="71">
        <f t="shared" si="220"/>
        <v>0</v>
      </c>
      <c r="I926" s="86">
        <f t="shared" si="220"/>
        <v>0</v>
      </c>
      <c r="J926" s="72">
        <f t="shared" si="221"/>
        <v>0</v>
      </c>
    </row>
    <row r="927" spans="1:11" x14ac:dyDescent="0.25">
      <c r="A927" s="141" t="s">
        <v>2059</v>
      </c>
      <c r="B927" s="164" t="s">
        <v>1003</v>
      </c>
      <c r="C927" s="70">
        <v>7</v>
      </c>
      <c r="D927" s="131" t="s">
        <v>25</v>
      </c>
      <c r="E927" s="211"/>
      <c r="F927" s="212"/>
      <c r="G927" s="72">
        <f t="shared" si="219"/>
        <v>0</v>
      </c>
      <c r="H927" s="71">
        <f t="shared" si="220"/>
        <v>0</v>
      </c>
      <c r="I927" s="86">
        <f t="shared" si="220"/>
        <v>0</v>
      </c>
      <c r="J927" s="72">
        <f t="shared" si="221"/>
        <v>0</v>
      </c>
    </row>
    <row r="928" spans="1:11" x14ac:dyDescent="0.25">
      <c r="A928" s="79" t="s">
        <v>54</v>
      </c>
      <c r="B928" s="80" t="s">
        <v>1004</v>
      </c>
      <c r="C928" s="70"/>
      <c r="D928" s="81"/>
      <c r="E928" s="82"/>
      <c r="F928" s="82"/>
      <c r="G928" s="83">
        <f>SUBTOTAL(9,G925:G927)</f>
        <v>0</v>
      </c>
      <c r="H928" s="82"/>
      <c r="I928" s="82"/>
      <c r="J928" s="83">
        <f>SUBTOTAL(9,J925:J927)</f>
        <v>0</v>
      </c>
    </row>
    <row r="929" spans="1:11" x14ac:dyDescent="0.25">
      <c r="A929" s="79" t="s">
        <v>244</v>
      </c>
      <c r="B929" s="84" t="s">
        <v>1005</v>
      </c>
      <c r="C929" s="70"/>
      <c r="D929" s="81"/>
      <c r="E929" s="82"/>
      <c r="F929" s="82"/>
      <c r="G929" s="83"/>
      <c r="H929" s="82"/>
      <c r="I929" s="82"/>
      <c r="J929" s="83"/>
    </row>
    <row r="930" spans="1:11" x14ac:dyDescent="0.25">
      <c r="A930" s="141" t="s">
        <v>2060</v>
      </c>
      <c r="B930" s="164" t="s">
        <v>1006</v>
      </c>
      <c r="C930" s="70">
        <v>9</v>
      </c>
      <c r="D930" s="131" t="s">
        <v>25</v>
      </c>
      <c r="E930" s="211"/>
      <c r="F930" s="212"/>
      <c r="G930" s="72">
        <f t="shared" ref="G930:G933" si="222">ROUND((F930+E930)*$C930,2)</f>
        <v>0</v>
      </c>
      <c r="H930" s="71">
        <f t="shared" ref="H930:I933" si="223">+E930*(1+$J$4)</f>
        <v>0</v>
      </c>
      <c r="I930" s="86">
        <f t="shared" si="223"/>
        <v>0</v>
      </c>
      <c r="J930" s="72">
        <f t="shared" ref="J930:J933" si="224">ROUND((I930+H930)*$C930,2)</f>
        <v>0</v>
      </c>
    </row>
    <row r="931" spans="1:11" x14ac:dyDescent="0.25">
      <c r="A931" s="141" t="s">
        <v>2061</v>
      </c>
      <c r="B931" s="164" t="s">
        <v>1007</v>
      </c>
      <c r="C931" s="70">
        <v>60</v>
      </c>
      <c r="D931" s="131" t="s">
        <v>25</v>
      </c>
      <c r="E931" s="211"/>
      <c r="F931" s="212"/>
      <c r="G931" s="72">
        <f t="shared" si="222"/>
        <v>0</v>
      </c>
      <c r="H931" s="71">
        <f t="shared" si="223"/>
        <v>0</v>
      </c>
      <c r="I931" s="86">
        <f t="shared" si="223"/>
        <v>0</v>
      </c>
      <c r="J931" s="72">
        <f t="shared" si="224"/>
        <v>0</v>
      </c>
    </row>
    <row r="932" spans="1:11" x14ac:dyDescent="0.25">
      <c r="A932" s="141" t="s">
        <v>2062</v>
      </c>
      <c r="B932" s="164" t="s">
        <v>1008</v>
      </c>
      <c r="C932" s="70">
        <v>2</v>
      </c>
      <c r="D932" s="131" t="s">
        <v>25</v>
      </c>
      <c r="E932" s="211"/>
      <c r="F932" s="212"/>
      <c r="G932" s="72">
        <f t="shared" si="222"/>
        <v>0</v>
      </c>
      <c r="H932" s="71">
        <f t="shared" si="223"/>
        <v>0</v>
      </c>
      <c r="I932" s="86">
        <f t="shared" si="223"/>
        <v>0</v>
      </c>
      <c r="J932" s="72">
        <f t="shared" si="224"/>
        <v>0</v>
      </c>
    </row>
    <row r="933" spans="1:11" x14ac:dyDescent="0.25">
      <c r="A933" s="141" t="s">
        <v>2063</v>
      </c>
      <c r="B933" s="164" t="s">
        <v>1009</v>
      </c>
      <c r="C933" s="70">
        <v>11</v>
      </c>
      <c r="D933" s="131" t="s">
        <v>25</v>
      </c>
      <c r="E933" s="211"/>
      <c r="F933" s="212"/>
      <c r="G933" s="72">
        <f t="shared" si="222"/>
        <v>0</v>
      </c>
      <c r="H933" s="71">
        <f t="shared" si="223"/>
        <v>0</v>
      </c>
      <c r="I933" s="86">
        <f t="shared" si="223"/>
        <v>0</v>
      </c>
      <c r="J933" s="72">
        <f t="shared" si="224"/>
        <v>0</v>
      </c>
    </row>
    <row r="934" spans="1:11" x14ac:dyDescent="0.25">
      <c r="A934" s="79"/>
      <c r="B934" s="80" t="s">
        <v>1010</v>
      </c>
      <c r="C934" s="70"/>
      <c r="D934" s="81"/>
      <c r="E934" s="82"/>
      <c r="F934" s="82"/>
      <c r="G934" s="83">
        <f>SUBTOTAL(9,G930:G933)</f>
        <v>0</v>
      </c>
      <c r="H934" s="82"/>
      <c r="I934" s="82"/>
      <c r="J934" s="83">
        <f>SUBTOTAL(9,J930:J933)</f>
        <v>0</v>
      </c>
    </row>
    <row r="935" spans="1:11" x14ac:dyDescent="0.25">
      <c r="A935" s="79" t="s">
        <v>246</v>
      </c>
      <c r="B935" s="84" t="s">
        <v>1011</v>
      </c>
      <c r="C935" s="70"/>
      <c r="D935" s="81"/>
      <c r="E935" s="82"/>
      <c r="F935" s="82"/>
      <c r="G935" s="83"/>
      <c r="H935" s="82"/>
      <c r="I935" s="82"/>
      <c r="J935" s="83"/>
    </row>
    <row r="936" spans="1:11" x14ac:dyDescent="0.25">
      <c r="A936" s="141" t="s">
        <v>2064</v>
      </c>
      <c r="B936" s="164" t="s">
        <v>1012</v>
      </c>
      <c r="C936" s="70">
        <v>50</v>
      </c>
      <c r="D936" s="131" t="s">
        <v>25</v>
      </c>
      <c r="E936" s="211"/>
      <c r="F936" s="212"/>
      <c r="G936" s="72">
        <f t="shared" ref="G936:G938" si="225">ROUND((F936+E936)*$C936,2)</f>
        <v>0</v>
      </c>
      <c r="H936" s="71">
        <f t="shared" ref="H936:I938" si="226">+E936*(1+$J$4)</f>
        <v>0</v>
      </c>
      <c r="I936" s="86">
        <f t="shared" si="226"/>
        <v>0</v>
      </c>
      <c r="J936" s="72">
        <f t="shared" ref="J936:J938" si="227">ROUND((I936+H936)*$C936,2)</f>
        <v>0</v>
      </c>
    </row>
    <row r="937" spans="1:11" x14ac:dyDescent="0.25">
      <c r="A937" s="141" t="s">
        <v>2065</v>
      </c>
      <c r="B937" s="164" t="s">
        <v>1013</v>
      </c>
      <c r="C937" s="70">
        <v>16</v>
      </c>
      <c r="D937" s="131" t="s">
        <v>25</v>
      </c>
      <c r="E937" s="211"/>
      <c r="F937" s="212"/>
      <c r="G937" s="72">
        <f t="shared" si="225"/>
        <v>0</v>
      </c>
      <c r="H937" s="71">
        <f t="shared" si="226"/>
        <v>0</v>
      </c>
      <c r="I937" s="86">
        <f t="shared" si="226"/>
        <v>0</v>
      </c>
      <c r="J937" s="72">
        <f t="shared" si="227"/>
        <v>0</v>
      </c>
    </row>
    <row r="938" spans="1:11" s="9" customFormat="1" x14ac:dyDescent="0.25">
      <c r="A938" s="141" t="s">
        <v>2066</v>
      </c>
      <c r="B938" s="164" t="s">
        <v>1014</v>
      </c>
      <c r="C938" s="70">
        <v>57</v>
      </c>
      <c r="D938" s="131" t="s">
        <v>25</v>
      </c>
      <c r="E938" s="211"/>
      <c r="F938" s="212"/>
      <c r="G938" s="72">
        <f t="shared" si="225"/>
        <v>0</v>
      </c>
      <c r="H938" s="71">
        <f t="shared" si="226"/>
        <v>0</v>
      </c>
      <c r="I938" s="86">
        <f t="shared" si="226"/>
        <v>0</v>
      </c>
      <c r="J938" s="72">
        <f t="shared" si="227"/>
        <v>0</v>
      </c>
      <c r="K938" s="1"/>
    </row>
    <row r="939" spans="1:11" x14ac:dyDescent="0.25">
      <c r="A939" s="79"/>
      <c r="B939" s="80" t="s">
        <v>1015</v>
      </c>
      <c r="C939" s="70"/>
      <c r="D939" s="81"/>
      <c r="E939" s="108"/>
      <c r="F939" s="108"/>
      <c r="G939" s="83">
        <f>SUBTOTAL(9,G936:G938)</f>
        <v>0</v>
      </c>
      <c r="H939" s="82"/>
      <c r="I939" s="82"/>
      <c r="J939" s="83">
        <f>SUBTOTAL(9,J936:J938)</f>
        <v>0</v>
      </c>
    </row>
    <row r="940" spans="1:11" s="5" customFormat="1" x14ac:dyDescent="0.25">
      <c r="A940" s="68"/>
      <c r="B940" s="123" t="s">
        <v>2419</v>
      </c>
      <c r="C940" s="103"/>
      <c r="D940" s="124"/>
      <c r="E940" s="128">
        <f>SUMPRODUCT(E842:E939,C842:C939)</f>
        <v>0</v>
      </c>
      <c r="F940" s="128">
        <f>SUMPRODUCT(F842:F939,C842:C939)</f>
        <v>0</v>
      </c>
      <c r="G940" s="125">
        <f>SUBTOTAL(9,G841:G939)</f>
        <v>0</v>
      </c>
      <c r="H940" s="128">
        <f>SUMPRODUCT(H842:H939,C842:C939)</f>
        <v>0</v>
      </c>
      <c r="I940" s="128">
        <f>SUMPRODUCT(I842:I939,C842:C939)</f>
        <v>0</v>
      </c>
      <c r="J940" s="125">
        <f>SUBTOTAL(9,J841:J939)</f>
        <v>0</v>
      </c>
    </row>
    <row r="941" spans="1:11" x14ac:dyDescent="0.25">
      <c r="A941" s="165" t="s">
        <v>54</v>
      </c>
      <c r="B941" s="166"/>
      <c r="C941" s="148"/>
      <c r="D941" s="149"/>
      <c r="E941" s="71"/>
      <c r="F941" s="71"/>
      <c r="G941" s="150"/>
      <c r="H941" s="86"/>
      <c r="I941" s="86"/>
      <c r="J941" s="150"/>
      <c r="K941" s="9"/>
    </row>
    <row r="942" spans="1:11" x14ac:dyDescent="0.25">
      <c r="A942" s="79" t="s">
        <v>1016</v>
      </c>
      <c r="B942" s="84" t="s">
        <v>1017</v>
      </c>
      <c r="C942" s="70"/>
      <c r="D942" s="81"/>
      <c r="E942" s="108"/>
      <c r="F942" s="108"/>
      <c r="G942" s="83"/>
      <c r="H942" s="82"/>
      <c r="I942" s="82"/>
      <c r="J942" s="83"/>
    </row>
    <row r="943" spans="1:11" x14ac:dyDescent="0.25">
      <c r="A943" s="79" t="s">
        <v>252</v>
      </c>
      <c r="B943" s="84" t="s">
        <v>1018</v>
      </c>
      <c r="C943" s="70"/>
      <c r="D943" s="81"/>
      <c r="E943" s="108"/>
      <c r="F943" s="108"/>
      <c r="G943" s="83"/>
      <c r="H943" s="82"/>
      <c r="I943" s="82"/>
      <c r="J943" s="83"/>
    </row>
    <row r="944" spans="1:11" x14ac:dyDescent="0.25">
      <c r="A944" s="79" t="s">
        <v>2067</v>
      </c>
      <c r="B944" s="84" t="s">
        <v>1019</v>
      </c>
      <c r="C944" s="70"/>
      <c r="D944" s="81"/>
      <c r="E944" s="108"/>
      <c r="F944" s="108"/>
      <c r="G944" s="83"/>
      <c r="H944" s="82"/>
      <c r="I944" s="82"/>
      <c r="J944" s="83"/>
    </row>
    <row r="945" spans="1:10" ht="51" x14ac:dyDescent="0.25">
      <c r="A945" s="134" t="s">
        <v>2068</v>
      </c>
      <c r="B945" s="164" t="s">
        <v>1021</v>
      </c>
      <c r="C945" s="70">
        <v>1</v>
      </c>
      <c r="D945" s="131" t="s">
        <v>475</v>
      </c>
      <c r="E945" s="211"/>
      <c r="F945" s="212"/>
      <c r="G945" s="72">
        <f t="shared" ref="G945:G964" si="228">ROUND((F945+E945)*$C945,2)</f>
        <v>0</v>
      </c>
      <c r="H945" s="71">
        <f t="shared" ref="H945:I964" si="229">+E945*(1+$J$4)</f>
        <v>0</v>
      </c>
      <c r="I945" s="86">
        <f t="shared" si="229"/>
        <v>0</v>
      </c>
      <c r="J945" s="72">
        <f t="shared" ref="J945:J964" si="230">ROUND((I945+H945)*$C945,2)</f>
        <v>0</v>
      </c>
    </row>
    <row r="946" spans="1:10" ht="51" x14ac:dyDescent="0.25">
      <c r="A946" s="134" t="s">
        <v>2069</v>
      </c>
      <c r="B946" s="164" t="s">
        <v>1023</v>
      </c>
      <c r="C946" s="70">
        <v>1</v>
      </c>
      <c r="D946" s="131" t="s">
        <v>475</v>
      </c>
      <c r="E946" s="211"/>
      <c r="F946" s="212"/>
      <c r="G946" s="72">
        <f t="shared" si="228"/>
        <v>0</v>
      </c>
      <c r="H946" s="71">
        <f t="shared" si="229"/>
        <v>0</v>
      </c>
      <c r="I946" s="86">
        <f t="shared" si="229"/>
        <v>0</v>
      </c>
      <c r="J946" s="72">
        <f t="shared" si="230"/>
        <v>0</v>
      </c>
    </row>
    <row r="947" spans="1:10" ht="63.75" x14ac:dyDescent="0.25">
      <c r="A947" s="134" t="s">
        <v>2070</v>
      </c>
      <c r="B947" s="164" t="s">
        <v>1025</v>
      </c>
      <c r="C947" s="70">
        <v>1</v>
      </c>
      <c r="D947" s="131" t="s">
        <v>475</v>
      </c>
      <c r="E947" s="211"/>
      <c r="F947" s="212"/>
      <c r="G947" s="72">
        <f t="shared" si="228"/>
        <v>0</v>
      </c>
      <c r="H947" s="71">
        <f t="shared" si="229"/>
        <v>0</v>
      </c>
      <c r="I947" s="86">
        <f t="shared" si="229"/>
        <v>0</v>
      </c>
      <c r="J947" s="72">
        <f t="shared" si="230"/>
        <v>0</v>
      </c>
    </row>
    <row r="948" spans="1:10" ht="76.5" x14ac:dyDescent="0.25">
      <c r="A948" s="134" t="s">
        <v>2071</v>
      </c>
      <c r="B948" s="164" t="s">
        <v>1027</v>
      </c>
      <c r="C948" s="70">
        <v>1</v>
      </c>
      <c r="D948" s="131" t="s">
        <v>475</v>
      </c>
      <c r="E948" s="211"/>
      <c r="F948" s="212"/>
      <c r="G948" s="72">
        <f t="shared" si="228"/>
        <v>0</v>
      </c>
      <c r="H948" s="71">
        <f t="shared" si="229"/>
        <v>0</v>
      </c>
      <c r="I948" s="86">
        <f t="shared" si="229"/>
        <v>0</v>
      </c>
      <c r="J948" s="72">
        <f t="shared" si="230"/>
        <v>0</v>
      </c>
    </row>
    <row r="949" spans="1:10" ht="76.5" x14ac:dyDescent="0.25">
      <c r="A949" s="134" t="s">
        <v>2072</v>
      </c>
      <c r="B949" s="164" t="s">
        <v>1029</v>
      </c>
      <c r="C949" s="70">
        <v>1</v>
      </c>
      <c r="D949" s="131" t="s">
        <v>475</v>
      </c>
      <c r="E949" s="211"/>
      <c r="F949" s="212"/>
      <c r="G949" s="72">
        <f t="shared" si="228"/>
        <v>0</v>
      </c>
      <c r="H949" s="71">
        <f t="shared" si="229"/>
        <v>0</v>
      </c>
      <c r="I949" s="86">
        <f t="shared" si="229"/>
        <v>0</v>
      </c>
      <c r="J949" s="72">
        <f t="shared" si="230"/>
        <v>0</v>
      </c>
    </row>
    <row r="950" spans="1:10" ht="76.5" x14ac:dyDescent="0.25">
      <c r="A950" s="134" t="s">
        <v>2073</v>
      </c>
      <c r="B950" s="164" t="s">
        <v>1031</v>
      </c>
      <c r="C950" s="70">
        <v>1</v>
      </c>
      <c r="D950" s="131" t="s">
        <v>475</v>
      </c>
      <c r="E950" s="211"/>
      <c r="F950" s="212"/>
      <c r="G950" s="72">
        <f t="shared" si="228"/>
        <v>0</v>
      </c>
      <c r="H950" s="71">
        <f t="shared" si="229"/>
        <v>0</v>
      </c>
      <c r="I950" s="86">
        <f t="shared" si="229"/>
        <v>0</v>
      </c>
      <c r="J950" s="72">
        <f t="shared" si="230"/>
        <v>0</v>
      </c>
    </row>
    <row r="951" spans="1:10" ht="63.75" x14ac:dyDescent="0.25">
      <c r="A951" s="134" t="s">
        <v>2074</v>
      </c>
      <c r="B951" s="164" t="s">
        <v>1033</v>
      </c>
      <c r="C951" s="70">
        <v>1</v>
      </c>
      <c r="D951" s="131" t="s">
        <v>475</v>
      </c>
      <c r="E951" s="211"/>
      <c r="F951" s="212"/>
      <c r="G951" s="72">
        <f t="shared" si="228"/>
        <v>0</v>
      </c>
      <c r="H951" s="71">
        <f t="shared" si="229"/>
        <v>0</v>
      </c>
      <c r="I951" s="86">
        <f t="shared" si="229"/>
        <v>0</v>
      </c>
      <c r="J951" s="72">
        <f t="shared" si="230"/>
        <v>0</v>
      </c>
    </row>
    <row r="952" spans="1:10" ht="76.5" x14ac:dyDescent="0.25">
      <c r="A952" s="134" t="s">
        <v>2075</v>
      </c>
      <c r="B952" s="164" t="s">
        <v>1035</v>
      </c>
      <c r="C952" s="70">
        <v>1</v>
      </c>
      <c r="D952" s="131" t="s">
        <v>475</v>
      </c>
      <c r="E952" s="211"/>
      <c r="F952" s="212"/>
      <c r="G952" s="72">
        <f t="shared" si="228"/>
        <v>0</v>
      </c>
      <c r="H952" s="71">
        <f t="shared" si="229"/>
        <v>0</v>
      </c>
      <c r="I952" s="86">
        <f t="shared" si="229"/>
        <v>0</v>
      </c>
      <c r="J952" s="72">
        <f t="shared" si="230"/>
        <v>0</v>
      </c>
    </row>
    <row r="953" spans="1:10" ht="76.5" x14ac:dyDescent="0.25">
      <c r="A953" s="134" t="s">
        <v>2076</v>
      </c>
      <c r="B953" s="164" t="s">
        <v>1037</v>
      </c>
      <c r="C953" s="70">
        <v>1</v>
      </c>
      <c r="D953" s="131" t="s">
        <v>475</v>
      </c>
      <c r="E953" s="211"/>
      <c r="F953" s="212"/>
      <c r="G953" s="72">
        <f t="shared" si="228"/>
        <v>0</v>
      </c>
      <c r="H953" s="71">
        <f t="shared" si="229"/>
        <v>0</v>
      </c>
      <c r="I953" s="86">
        <f t="shared" si="229"/>
        <v>0</v>
      </c>
      <c r="J953" s="72">
        <f t="shared" si="230"/>
        <v>0</v>
      </c>
    </row>
    <row r="954" spans="1:10" ht="76.5" x14ac:dyDescent="0.25">
      <c r="A954" s="134" t="s">
        <v>2077</v>
      </c>
      <c r="B954" s="164" t="s">
        <v>1039</v>
      </c>
      <c r="C954" s="70">
        <v>1</v>
      </c>
      <c r="D954" s="131" t="s">
        <v>475</v>
      </c>
      <c r="E954" s="211"/>
      <c r="F954" s="212"/>
      <c r="G954" s="72">
        <f t="shared" si="228"/>
        <v>0</v>
      </c>
      <c r="H954" s="71">
        <f t="shared" si="229"/>
        <v>0</v>
      </c>
      <c r="I954" s="86">
        <f t="shared" si="229"/>
        <v>0</v>
      </c>
      <c r="J954" s="72">
        <f t="shared" si="230"/>
        <v>0</v>
      </c>
    </row>
    <row r="955" spans="1:10" ht="76.5" x14ac:dyDescent="0.25">
      <c r="A955" s="134" t="s">
        <v>2078</v>
      </c>
      <c r="B955" s="164" t="s">
        <v>1041</v>
      </c>
      <c r="C955" s="70">
        <v>1</v>
      </c>
      <c r="D955" s="131" t="s">
        <v>475</v>
      </c>
      <c r="E955" s="211"/>
      <c r="F955" s="212"/>
      <c r="G955" s="72">
        <f t="shared" si="228"/>
        <v>0</v>
      </c>
      <c r="H955" s="71">
        <f t="shared" si="229"/>
        <v>0</v>
      </c>
      <c r="I955" s="86">
        <f t="shared" si="229"/>
        <v>0</v>
      </c>
      <c r="J955" s="72">
        <f t="shared" si="230"/>
        <v>0</v>
      </c>
    </row>
    <row r="956" spans="1:10" ht="76.5" x14ac:dyDescent="0.25">
      <c r="A956" s="134" t="s">
        <v>2079</v>
      </c>
      <c r="B956" s="164" t="s">
        <v>1043</v>
      </c>
      <c r="C956" s="70">
        <v>1</v>
      </c>
      <c r="D956" s="131" t="s">
        <v>475</v>
      </c>
      <c r="E956" s="211"/>
      <c r="F956" s="212"/>
      <c r="G956" s="72">
        <f t="shared" si="228"/>
        <v>0</v>
      </c>
      <c r="H956" s="71">
        <f t="shared" si="229"/>
        <v>0</v>
      </c>
      <c r="I956" s="86">
        <f t="shared" si="229"/>
        <v>0</v>
      </c>
      <c r="J956" s="72">
        <f t="shared" si="230"/>
        <v>0</v>
      </c>
    </row>
    <row r="957" spans="1:10" ht="76.5" x14ac:dyDescent="0.25">
      <c r="A957" s="134" t="s">
        <v>2080</v>
      </c>
      <c r="B957" s="164" t="s">
        <v>1045</v>
      </c>
      <c r="C957" s="70">
        <v>1</v>
      </c>
      <c r="D957" s="131" t="s">
        <v>475</v>
      </c>
      <c r="E957" s="211"/>
      <c r="F957" s="212"/>
      <c r="G957" s="72">
        <f t="shared" si="228"/>
        <v>0</v>
      </c>
      <c r="H957" s="71">
        <f t="shared" si="229"/>
        <v>0</v>
      </c>
      <c r="I957" s="86">
        <f t="shared" si="229"/>
        <v>0</v>
      </c>
      <c r="J957" s="72">
        <f t="shared" si="230"/>
        <v>0</v>
      </c>
    </row>
    <row r="958" spans="1:10" ht="76.5" x14ac:dyDescent="0.25">
      <c r="A958" s="134" t="s">
        <v>2081</v>
      </c>
      <c r="B958" s="164" t="s">
        <v>1047</v>
      </c>
      <c r="C958" s="70">
        <v>1</v>
      </c>
      <c r="D958" s="131" t="s">
        <v>475</v>
      </c>
      <c r="E958" s="211"/>
      <c r="F958" s="212"/>
      <c r="G958" s="72">
        <f t="shared" si="228"/>
        <v>0</v>
      </c>
      <c r="H958" s="71">
        <f t="shared" si="229"/>
        <v>0</v>
      </c>
      <c r="I958" s="86">
        <f t="shared" si="229"/>
        <v>0</v>
      </c>
      <c r="J958" s="72">
        <f t="shared" si="230"/>
        <v>0</v>
      </c>
    </row>
    <row r="959" spans="1:10" ht="76.5" x14ac:dyDescent="0.25">
      <c r="A959" s="134" t="s">
        <v>2082</v>
      </c>
      <c r="B959" s="164" t="s">
        <v>1049</v>
      </c>
      <c r="C959" s="70">
        <v>1</v>
      </c>
      <c r="D959" s="131" t="s">
        <v>475</v>
      </c>
      <c r="E959" s="211"/>
      <c r="F959" s="212"/>
      <c r="G959" s="72">
        <f t="shared" si="228"/>
        <v>0</v>
      </c>
      <c r="H959" s="71">
        <f t="shared" si="229"/>
        <v>0</v>
      </c>
      <c r="I959" s="86">
        <f t="shared" si="229"/>
        <v>0</v>
      </c>
      <c r="J959" s="72">
        <f t="shared" si="230"/>
        <v>0</v>
      </c>
    </row>
    <row r="960" spans="1:10" ht="76.5" x14ac:dyDescent="0.25">
      <c r="A960" s="134" t="s">
        <v>2083</v>
      </c>
      <c r="B960" s="164" t="s">
        <v>1051</v>
      </c>
      <c r="C960" s="70">
        <v>1</v>
      </c>
      <c r="D960" s="131" t="s">
        <v>475</v>
      </c>
      <c r="E960" s="211"/>
      <c r="F960" s="212"/>
      <c r="G960" s="72">
        <f t="shared" si="228"/>
        <v>0</v>
      </c>
      <c r="H960" s="71">
        <f t="shared" si="229"/>
        <v>0</v>
      </c>
      <c r="I960" s="86">
        <f t="shared" si="229"/>
        <v>0</v>
      </c>
      <c r="J960" s="72">
        <f t="shared" si="230"/>
        <v>0</v>
      </c>
    </row>
    <row r="961" spans="1:10" ht="76.5" x14ac:dyDescent="0.25">
      <c r="A961" s="134" t="s">
        <v>2084</v>
      </c>
      <c r="B961" s="164" t="s">
        <v>1053</v>
      </c>
      <c r="C961" s="70">
        <v>1</v>
      </c>
      <c r="D961" s="131" t="s">
        <v>475</v>
      </c>
      <c r="E961" s="211"/>
      <c r="F961" s="212"/>
      <c r="G961" s="72">
        <f t="shared" si="228"/>
        <v>0</v>
      </c>
      <c r="H961" s="71">
        <f t="shared" si="229"/>
        <v>0</v>
      </c>
      <c r="I961" s="86">
        <f t="shared" si="229"/>
        <v>0</v>
      </c>
      <c r="J961" s="72">
        <f t="shared" si="230"/>
        <v>0</v>
      </c>
    </row>
    <row r="962" spans="1:10" ht="25.5" x14ac:dyDescent="0.25">
      <c r="A962" s="134" t="s">
        <v>2085</v>
      </c>
      <c r="B962" s="164" t="s">
        <v>1055</v>
      </c>
      <c r="C962" s="70">
        <v>1</v>
      </c>
      <c r="D962" s="131" t="s">
        <v>475</v>
      </c>
      <c r="E962" s="211"/>
      <c r="F962" s="212"/>
      <c r="G962" s="72">
        <f t="shared" si="228"/>
        <v>0</v>
      </c>
      <c r="H962" s="71">
        <f t="shared" si="229"/>
        <v>0</v>
      </c>
      <c r="I962" s="86">
        <f t="shared" si="229"/>
        <v>0</v>
      </c>
      <c r="J962" s="72">
        <f t="shared" si="230"/>
        <v>0</v>
      </c>
    </row>
    <row r="963" spans="1:10" x14ac:dyDescent="0.25">
      <c r="A963" s="134" t="s">
        <v>2086</v>
      </c>
      <c r="B963" s="164" t="s">
        <v>1057</v>
      </c>
      <c r="C963" s="70">
        <v>1</v>
      </c>
      <c r="D963" s="131" t="s">
        <v>475</v>
      </c>
      <c r="E963" s="211"/>
      <c r="F963" s="212"/>
      <c r="G963" s="72">
        <f t="shared" si="228"/>
        <v>0</v>
      </c>
      <c r="H963" s="71">
        <f t="shared" si="229"/>
        <v>0</v>
      </c>
      <c r="I963" s="86">
        <f t="shared" si="229"/>
        <v>0</v>
      </c>
      <c r="J963" s="72">
        <f t="shared" si="230"/>
        <v>0</v>
      </c>
    </row>
    <row r="964" spans="1:10" x14ac:dyDescent="0.25">
      <c r="A964" s="134" t="s">
        <v>2087</v>
      </c>
      <c r="B964" s="164" t="s">
        <v>1059</v>
      </c>
      <c r="C964" s="70">
        <v>1</v>
      </c>
      <c r="D964" s="131" t="s">
        <v>475</v>
      </c>
      <c r="E964" s="211"/>
      <c r="F964" s="212"/>
      <c r="G964" s="72">
        <f t="shared" si="228"/>
        <v>0</v>
      </c>
      <c r="H964" s="71">
        <f t="shared" si="229"/>
        <v>0</v>
      </c>
      <c r="I964" s="86">
        <f t="shared" si="229"/>
        <v>0</v>
      </c>
      <c r="J964" s="72">
        <f t="shared" si="230"/>
        <v>0</v>
      </c>
    </row>
    <row r="965" spans="1:10" x14ac:dyDescent="0.25">
      <c r="A965" s="79" t="s">
        <v>54</v>
      </c>
      <c r="B965" s="80" t="s">
        <v>1060</v>
      </c>
      <c r="C965" s="70"/>
      <c r="D965" s="81"/>
      <c r="E965" s="82"/>
      <c r="F965" s="82"/>
      <c r="G965" s="83">
        <f>SUBTOTAL(9,G945:G964)</f>
        <v>0</v>
      </c>
      <c r="H965" s="82"/>
      <c r="I965" s="82"/>
      <c r="J965" s="83">
        <f>SUBTOTAL(9,J945:J964)</f>
        <v>0</v>
      </c>
    </row>
    <row r="966" spans="1:10" x14ac:dyDescent="0.25">
      <c r="A966" s="79" t="s">
        <v>2088</v>
      </c>
      <c r="B966" s="84" t="s">
        <v>1061</v>
      </c>
      <c r="C966" s="70"/>
      <c r="D966" s="81"/>
      <c r="E966" s="82"/>
      <c r="F966" s="82"/>
      <c r="G966" s="83"/>
      <c r="H966" s="82"/>
      <c r="I966" s="82"/>
      <c r="J966" s="83"/>
    </row>
    <row r="967" spans="1:10" ht="25.5" x14ac:dyDescent="0.25">
      <c r="A967" s="134" t="s">
        <v>2089</v>
      </c>
      <c r="B967" s="164" t="s">
        <v>1063</v>
      </c>
      <c r="C967" s="70">
        <v>10</v>
      </c>
      <c r="D967" s="131" t="s">
        <v>475</v>
      </c>
      <c r="E967" s="211"/>
      <c r="F967" s="212"/>
      <c r="G967" s="72">
        <f t="shared" ref="G967:G977" si="231">ROUND((F967+E967)*$C967,2)</f>
        <v>0</v>
      </c>
      <c r="H967" s="71">
        <f t="shared" ref="H967:I977" si="232">+E967*(1+$J$4)</f>
        <v>0</v>
      </c>
      <c r="I967" s="86">
        <f t="shared" si="232"/>
        <v>0</v>
      </c>
      <c r="J967" s="72">
        <f t="shared" ref="J967:J977" si="233">ROUND((I967+H967)*$C967,2)</f>
        <v>0</v>
      </c>
    </row>
    <row r="968" spans="1:10" ht="25.5" x14ac:dyDescent="0.25">
      <c r="A968" s="134" t="s">
        <v>2090</v>
      </c>
      <c r="B968" s="164" t="s">
        <v>1065</v>
      </c>
      <c r="C968" s="70">
        <v>8</v>
      </c>
      <c r="D968" s="131" t="s">
        <v>475</v>
      </c>
      <c r="E968" s="211"/>
      <c r="F968" s="212"/>
      <c r="G968" s="72">
        <f t="shared" si="231"/>
        <v>0</v>
      </c>
      <c r="H968" s="71">
        <f t="shared" si="232"/>
        <v>0</v>
      </c>
      <c r="I968" s="86">
        <f t="shared" si="232"/>
        <v>0</v>
      </c>
      <c r="J968" s="72">
        <f t="shared" si="233"/>
        <v>0</v>
      </c>
    </row>
    <row r="969" spans="1:10" ht="25.5" x14ac:dyDescent="0.25">
      <c r="A969" s="134" t="s">
        <v>2091</v>
      </c>
      <c r="B969" s="164" t="s">
        <v>1067</v>
      </c>
      <c r="C969" s="70">
        <v>54</v>
      </c>
      <c r="D969" s="131" t="s">
        <v>475</v>
      </c>
      <c r="E969" s="211"/>
      <c r="F969" s="212"/>
      <c r="G969" s="72">
        <f t="shared" si="231"/>
        <v>0</v>
      </c>
      <c r="H969" s="71">
        <f t="shared" si="232"/>
        <v>0</v>
      </c>
      <c r="I969" s="86">
        <f t="shared" si="232"/>
        <v>0</v>
      </c>
      <c r="J969" s="72">
        <f t="shared" si="233"/>
        <v>0</v>
      </c>
    </row>
    <row r="970" spans="1:10" ht="25.5" x14ac:dyDescent="0.25">
      <c r="A970" s="134" t="s">
        <v>2092</v>
      </c>
      <c r="B970" s="164" t="s">
        <v>1069</v>
      </c>
      <c r="C970" s="70">
        <v>2</v>
      </c>
      <c r="D970" s="131" t="s">
        <v>475</v>
      </c>
      <c r="E970" s="211"/>
      <c r="F970" s="212"/>
      <c r="G970" s="72">
        <f t="shared" si="231"/>
        <v>0</v>
      </c>
      <c r="H970" s="71">
        <f t="shared" si="232"/>
        <v>0</v>
      </c>
      <c r="I970" s="86">
        <f t="shared" si="232"/>
        <v>0</v>
      </c>
      <c r="J970" s="72">
        <f t="shared" si="233"/>
        <v>0</v>
      </c>
    </row>
    <row r="971" spans="1:10" ht="25.5" x14ac:dyDescent="0.25">
      <c r="A971" s="134" t="s">
        <v>2093</v>
      </c>
      <c r="B971" s="164" t="s">
        <v>1071</v>
      </c>
      <c r="C971" s="70">
        <v>4</v>
      </c>
      <c r="D971" s="131" t="s">
        <v>475</v>
      </c>
      <c r="E971" s="211"/>
      <c r="F971" s="212"/>
      <c r="G971" s="72">
        <f t="shared" si="231"/>
        <v>0</v>
      </c>
      <c r="H971" s="71">
        <f t="shared" si="232"/>
        <v>0</v>
      </c>
      <c r="I971" s="86">
        <f t="shared" si="232"/>
        <v>0</v>
      </c>
      <c r="J971" s="72">
        <f t="shared" si="233"/>
        <v>0</v>
      </c>
    </row>
    <row r="972" spans="1:10" ht="25.5" x14ac:dyDescent="0.25">
      <c r="A972" s="134" t="s">
        <v>2094</v>
      </c>
      <c r="B972" s="164" t="s">
        <v>1073</v>
      </c>
      <c r="C972" s="70">
        <v>5</v>
      </c>
      <c r="D972" s="131" t="s">
        <v>475</v>
      </c>
      <c r="E972" s="211"/>
      <c r="F972" s="212"/>
      <c r="G972" s="72">
        <f t="shared" si="231"/>
        <v>0</v>
      </c>
      <c r="H972" s="71">
        <f t="shared" si="232"/>
        <v>0</v>
      </c>
      <c r="I972" s="86">
        <f t="shared" si="232"/>
        <v>0</v>
      </c>
      <c r="J972" s="72">
        <f t="shared" si="233"/>
        <v>0</v>
      </c>
    </row>
    <row r="973" spans="1:10" ht="25.5" x14ac:dyDescent="0.25">
      <c r="A973" s="134" t="s">
        <v>2095</v>
      </c>
      <c r="B973" s="164" t="s">
        <v>1075</v>
      </c>
      <c r="C973" s="70">
        <v>4</v>
      </c>
      <c r="D973" s="131" t="s">
        <v>475</v>
      </c>
      <c r="E973" s="211"/>
      <c r="F973" s="212"/>
      <c r="G973" s="72">
        <f t="shared" si="231"/>
        <v>0</v>
      </c>
      <c r="H973" s="71">
        <f t="shared" si="232"/>
        <v>0</v>
      </c>
      <c r="I973" s="86">
        <f t="shared" si="232"/>
        <v>0</v>
      </c>
      <c r="J973" s="72">
        <f t="shared" si="233"/>
        <v>0</v>
      </c>
    </row>
    <row r="974" spans="1:10" ht="25.5" x14ac:dyDescent="0.25">
      <c r="A974" s="134" t="s">
        <v>2096</v>
      </c>
      <c r="B974" s="164" t="s">
        <v>1077</v>
      </c>
      <c r="C974" s="70">
        <v>3</v>
      </c>
      <c r="D974" s="131" t="s">
        <v>475</v>
      </c>
      <c r="E974" s="211"/>
      <c r="F974" s="212"/>
      <c r="G974" s="72">
        <f t="shared" si="231"/>
        <v>0</v>
      </c>
      <c r="H974" s="71">
        <f t="shared" si="232"/>
        <v>0</v>
      </c>
      <c r="I974" s="86">
        <f t="shared" si="232"/>
        <v>0</v>
      </c>
      <c r="J974" s="72">
        <f t="shared" si="233"/>
        <v>0</v>
      </c>
    </row>
    <row r="975" spans="1:10" ht="25.5" x14ac:dyDescent="0.25">
      <c r="A975" s="134" t="s">
        <v>2097</v>
      </c>
      <c r="B975" s="164" t="s">
        <v>1079</v>
      </c>
      <c r="C975" s="70">
        <v>1</v>
      </c>
      <c r="D975" s="131" t="s">
        <v>475</v>
      </c>
      <c r="E975" s="211"/>
      <c r="F975" s="212"/>
      <c r="G975" s="72">
        <f t="shared" si="231"/>
        <v>0</v>
      </c>
      <c r="H975" s="71">
        <f t="shared" si="232"/>
        <v>0</v>
      </c>
      <c r="I975" s="86">
        <f t="shared" si="232"/>
        <v>0</v>
      </c>
      <c r="J975" s="72">
        <f t="shared" si="233"/>
        <v>0</v>
      </c>
    </row>
    <row r="976" spans="1:10" ht="25.5" x14ac:dyDescent="0.25">
      <c r="A976" s="134" t="s">
        <v>2098</v>
      </c>
      <c r="B976" s="164" t="s">
        <v>1081</v>
      </c>
      <c r="C976" s="70">
        <v>1</v>
      </c>
      <c r="D976" s="131" t="s">
        <v>475</v>
      </c>
      <c r="E976" s="211"/>
      <c r="F976" s="212"/>
      <c r="G976" s="72">
        <f t="shared" si="231"/>
        <v>0</v>
      </c>
      <c r="H976" s="71">
        <f t="shared" si="232"/>
        <v>0</v>
      </c>
      <c r="I976" s="86">
        <f t="shared" si="232"/>
        <v>0</v>
      </c>
      <c r="J976" s="72">
        <f t="shared" si="233"/>
        <v>0</v>
      </c>
    </row>
    <row r="977" spans="1:10" ht="25.5" x14ac:dyDescent="0.25">
      <c r="A977" s="134" t="s">
        <v>2099</v>
      </c>
      <c r="B977" s="164" t="s">
        <v>1083</v>
      </c>
      <c r="C977" s="70">
        <v>44</v>
      </c>
      <c r="D977" s="131" t="s">
        <v>475</v>
      </c>
      <c r="E977" s="211"/>
      <c r="F977" s="212"/>
      <c r="G977" s="72">
        <f t="shared" si="231"/>
        <v>0</v>
      </c>
      <c r="H977" s="71">
        <f t="shared" si="232"/>
        <v>0</v>
      </c>
      <c r="I977" s="86">
        <f t="shared" si="232"/>
        <v>0</v>
      </c>
      <c r="J977" s="72">
        <f t="shared" si="233"/>
        <v>0</v>
      </c>
    </row>
    <row r="978" spans="1:10" x14ac:dyDescent="0.25">
      <c r="A978" s="79" t="s">
        <v>54</v>
      </c>
      <c r="B978" s="80" t="s">
        <v>1084</v>
      </c>
      <c r="C978" s="70"/>
      <c r="D978" s="81"/>
      <c r="E978" s="82"/>
      <c r="F978" s="82"/>
      <c r="G978" s="83">
        <f>SUBTOTAL(9,G967:G977)</f>
        <v>0</v>
      </c>
      <c r="H978" s="82"/>
      <c r="I978" s="82"/>
      <c r="J978" s="83">
        <f>SUBTOTAL(9,J967:J977)</f>
        <v>0</v>
      </c>
    </row>
    <row r="979" spans="1:10" x14ac:dyDescent="0.25">
      <c r="A979" s="79" t="s">
        <v>2100</v>
      </c>
      <c r="B979" s="167" t="s">
        <v>1085</v>
      </c>
      <c r="C979" s="70"/>
      <c r="D979" s="81"/>
      <c r="E979" s="82"/>
      <c r="F979" s="82"/>
      <c r="G979" s="83"/>
      <c r="H979" s="82"/>
      <c r="I979" s="82"/>
      <c r="J979" s="83"/>
    </row>
    <row r="980" spans="1:10" ht="38.25" x14ac:dyDescent="0.25">
      <c r="A980" s="168" t="s">
        <v>2101</v>
      </c>
      <c r="B980" s="164" t="s">
        <v>1087</v>
      </c>
      <c r="C980" s="169">
        <v>1389</v>
      </c>
      <c r="D980" s="131" t="s">
        <v>267</v>
      </c>
      <c r="E980" s="211"/>
      <c r="F980" s="212"/>
      <c r="G980" s="72">
        <f t="shared" ref="G980:G986" si="234">ROUND((F980+E980)*$C980,2)</f>
        <v>0</v>
      </c>
      <c r="H980" s="71">
        <f t="shared" ref="H980:I986" si="235">+E980*(1+$J$4)</f>
        <v>0</v>
      </c>
      <c r="I980" s="86">
        <f t="shared" si="235"/>
        <v>0</v>
      </c>
      <c r="J980" s="72">
        <f t="shared" ref="J980:J986" si="236">ROUND((I980+H980)*$C980,2)</f>
        <v>0</v>
      </c>
    </row>
    <row r="981" spans="1:10" ht="25.5" x14ac:dyDescent="0.25">
      <c r="A981" s="168" t="s">
        <v>2102</v>
      </c>
      <c r="B981" s="164" t="s">
        <v>1089</v>
      </c>
      <c r="C981" s="169">
        <v>60</v>
      </c>
      <c r="D981" s="131" t="s">
        <v>267</v>
      </c>
      <c r="E981" s="211"/>
      <c r="F981" s="212"/>
      <c r="G981" s="72">
        <f t="shared" si="234"/>
        <v>0</v>
      </c>
      <c r="H981" s="71">
        <f t="shared" si="235"/>
        <v>0</v>
      </c>
      <c r="I981" s="86">
        <f t="shared" si="235"/>
        <v>0</v>
      </c>
      <c r="J981" s="72">
        <f t="shared" si="236"/>
        <v>0</v>
      </c>
    </row>
    <row r="982" spans="1:10" ht="25.5" x14ac:dyDescent="0.25">
      <c r="A982" s="168" t="s">
        <v>2103</v>
      </c>
      <c r="B982" s="164" t="s">
        <v>1091</v>
      </c>
      <c r="C982" s="169">
        <v>4536</v>
      </c>
      <c r="D982" s="131" t="s">
        <v>267</v>
      </c>
      <c r="E982" s="211"/>
      <c r="F982" s="212"/>
      <c r="G982" s="72">
        <f t="shared" si="234"/>
        <v>0</v>
      </c>
      <c r="H982" s="71">
        <f t="shared" si="235"/>
        <v>0</v>
      </c>
      <c r="I982" s="86">
        <f t="shared" si="235"/>
        <v>0</v>
      </c>
      <c r="J982" s="72">
        <f t="shared" si="236"/>
        <v>0</v>
      </c>
    </row>
    <row r="983" spans="1:10" ht="38.25" x14ac:dyDescent="0.25">
      <c r="A983" s="168" t="s">
        <v>2104</v>
      </c>
      <c r="B983" s="164" t="s">
        <v>1093</v>
      </c>
      <c r="C983" s="169">
        <v>2833</v>
      </c>
      <c r="D983" s="131" t="s">
        <v>267</v>
      </c>
      <c r="E983" s="211"/>
      <c r="F983" s="212"/>
      <c r="G983" s="72">
        <f t="shared" si="234"/>
        <v>0</v>
      </c>
      <c r="H983" s="71">
        <f t="shared" si="235"/>
        <v>0</v>
      </c>
      <c r="I983" s="86">
        <f t="shared" si="235"/>
        <v>0</v>
      </c>
      <c r="J983" s="72">
        <f t="shared" si="236"/>
        <v>0</v>
      </c>
    </row>
    <row r="984" spans="1:10" ht="38.25" x14ac:dyDescent="0.25">
      <c r="A984" s="168" t="s">
        <v>2105</v>
      </c>
      <c r="B984" s="164" t="s">
        <v>1095</v>
      </c>
      <c r="C984" s="169">
        <v>1701</v>
      </c>
      <c r="D984" s="131" t="s">
        <v>267</v>
      </c>
      <c r="E984" s="211"/>
      <c r="F984" s="212"/>
      <c r="G984" s="72">
        <f t="shared" si="234"/>
        <v>0</v>
      </c>
      <c r="H984" s="71">
        <f t="shared" si="235"/>
        <v>0</v>
      </c>
      <c r="I984" s="86">
        <f t="shared" si="235"/>
        <v>0</v>
      </c>
      <c r="J984" s="72">
        <f t="shared" si="236"/>
        <v>0</v>
      </c>
    </row>
    <row r="985" spans="1:10" ht="38.25" x14ac:dyDescent="0.25">
      <c r="A985" s="168" t="s">
        <v>2106</v>
      </c>
      <c r="B985" s="69" t="s">
        <v>1097</v>
      </c>
      <c r="C985" s="169">
        <v>88</v>
      </c>
      <c r="D985" s="131" t="s">
        <v>267</v>
      </c>
      <c r="E985" s="211"/>
      <c r="F985" s="212"/>
      <c r="G985" s="72">
        <f t="shared" si="234"/>
        <v>0</v>
      </c>
      <c r="H985" s="71">
        <f t="shared" si="235"/>
        <v>0</v>
      </c>
      <c r="I985" s="86">
        <f t="shared" si="235"/>
        <v>0</v>
      </c>
      <c r="J985" s="72">
        <f t="shared" si="236"/>
        <v>0</v>
      </c>
    </row>
    <row r="986" spans="1:10" ht="25.5" x14ac:dyDescent="0.25">
      <c r="A986" s="168" t="s">
        <v>2107</v>
      </c>
      <c r="B986" s="69" t="s">
        <v>1099</v>
      </c>
      <c r="C986" s="169">
        <v>515</v>
      </c>
      <c r="D986" s="131" t="s">
        <v>267</v>
      </c>
      <c r="E986" s="211"/>
      <c r="F986" s="212"/>
      <c r="G986" s="72">
        <f t="shared" si="234"/>
        <v>0</v>
      </c>
      <c r="H986" s="71">
        <f t="shared" si="235"/>
        <v>0</v>
      </c>
      <c r="I986" s="86">
        <f t="shared" si="235"/>
        <v>0</v>
      </c>
      <c r="J986" s="72">
        <f t="shared" si="236"/>
        <v>0</v>
      </c>
    </row>
    <row r="987" spans="1:10" ht="38.25" x14ac:dyDescent="0.25">
      <c r="A987" s="168" t="s">
        <v>2108</v>
      </c>
      <c r="B987" s="84" t="s">
        <v>1101</v>
      </c>
      <c r="C987" s="169"/>
      <c r="D987" s="131"/>
      <c r="E987" s="86"/>
      <c r="F987" s="86"/>
      <c r="G987" s="72"/>
      <c r="H987" s="86"/>
      <c r="I987" s="86"/>
      <c r="J987" s="72"/>
    </row>
    <row r="988" spans="1:10" x14ac:dyDescent="0.25">
      <c r="A988" s="168" t="s">
        <v>2109</v>
      </c>
      <c r="B988" s="69" t="s">
        <v>1103</v>
      </c>
      <c r="C988" s="169">
        <v>9</v>
      </c>
      <c r="D988" s="131" t="s">
        <v>475</v>
      </c>
      <c r="E988" s="211"/>
      <c r="F988" s="212"/>
      <c r="G988" s="72">
        <f t="shared" ref="G988:G990" si="237">ROUND((F988+E988)*$C988,2)</f>
        <v>0</v>
      </c>
      <c r="H988" s="71">
        <f t="shared" ref="H988:I990" si="238">+E988*(1+$J$4)</f>
        <v>0</v>
      </c>
      <c r="I988" s="86">
        <f t="shared" si="238"/>
        <v>0</v>
      </c>
      <c r="J988" s="72">
        <f t="shared" ref="J988:J990" si="239">ROUND((I988+H988)*$C988,2)</f>
        <v>0</v>
      </c>
    </row>
    <row r="989" spans="1:10" ht="38.25" x14ac:dyDescent="0.25">
      <c r="A989" s="168" t="s">
        <v>2110</v>
      </c>
      <c r="B989" s="170" t="s">
        <v>1105</v>
      </c>
      <c r="C989" s="169">
        <v>519</v>
      </c>
      <c r="D989" s="131" t="s">
        <v>475</v>
      </c>
      <c r="E989" s="211"/>
      <c r="F989" s="212"/>
      <c r="G989" s="171">
        <f t="shared" si="237"/>
        <v>0</v>
      </c>
      <c r="H989" s="71">
        <f t="shared" si="238"/>
        <v>0</v>
      </c>
      <c r="I989" s="86">
        <f t="shared" si="238"/>
        <v>0</v>
      </c>
      <c r="J989" s="171">
        <f t="shared" si="239"/>
        <v>0</v>
      </c>
    </row>
    <row r="990" spans="1:10" ht="38.25" x14ac:dyDescent="0.25">
      <c r="A990" s="168" t="s">
        <v>2111</v>
      </c>
      <c r="B990" s="170" t="s">
        <v>1107</v>
      </c>
      <c r="C990" s="169">
        <v>19</v>
      </c>
      <c r="D990" s="131" t="s">
        <v>475</v>
      </c>
      <c r="E990" s="211"/>
      <c r="F990" s="212"/>
      <c r="G990" s="171">
        <f t="shared" si="237"/>
        <v>0</v>
      </c>
      <c r="H990" s="71">
        <f t="shared" si="238"/>
        <v>0</v>
      </c>
      <c r="I990" s="86">
        <f t="shared" si="238"/>
        <v>0</v>
      </c>
      <c r="J990" s="171">
        <f t="shared" si="239"/>
        <v>0</v>
      </c>
    </row>
    <row r="991" spans="1:10" x14ac:dyDescent="0.25">
      <c r="A991" s="172" t="s">
        <v>54</v>
      </c>
      <c r="B991" s="173" t="s">
        <v>1108</v>
      </c>
      <c r="C991" s="169"/>
      <c r="D991" s="81"/>
      <c r="E991" s="82"/>
      <c r="F991" s="82"/>
      <c r="G991" s="83">
        <f>SUBTOTAL(9,G980:G990)</f>
        <v>0</v>
      </c>
      <c r="H991" s="82"/>
      <c r="I991" s="82"/>
      <c r="J991" s="83">
        <f>SUBTOTAL(9,J980:J990)</f>
        <v>0</v>
      </c>
    </row>
    <row r="992" spans="1:10" x14ac:dyDescent="0.25">
      <c r="A992" s="79" t="s">
        <v>253</v>
      </c>
      <c r="B992" s="174" t="s">
        <v>1109</v>
      </c>
      <c r="C992" s="70"/>
      <c r="D992" s="81"/>
      <c r="E992" s="82"/>
      <c r="F992" s="82"/>
      <c r="G992" s="83"/>
      <c r="H992" s="82"/>
      <c r="I992" s="82"/>
      <c r="J992" s="83"/>
    </row>
    <row r="993" spans="1:10" x14ac:dyDescent="0.25">
      <c r="A993" s="79" t="s">
        <v>1461</v>
      </c>
      <c r="B993" s="167" t="s">
        <v>1019</v>
      </c>
      <c r="C993" s="70"/>
      <c r="D993" s="81"/>
      <c r="E993" s="82"/>
      <c r="F993" s="82"/>
      <c r="G993" s="83"/>
      <c r="H993" s="82"/>
      <c r="I993" s="82"/>
      <c r="J993" s="83"/>
    </row>
    <row r="994" spans="1:10" ht="51" x14ac:dyDescent="0.25">
      <c r="A994" s="168" t="s">
        <v>2112</v>
      </c>
      <c r="B994" s="175" t="s">
        <v>1110</v>
      </c>
      <c r="C994" s="169">
        <v>3</v>
      </c>
      <c r="D994" s="131" t="s">
        <v>475</v>
      </c>
      <c r="E994" s="211"/>
      <c r="F994" s="212"/>
      <c r="G994" s="171">
        <f t="shared" ref="G994:G996" si="240">ROUND((F994+E994)*$C994,2)</f>
        <v>0</v>
      </c>
      <c r="H994" s="71">
        <f t="shared" ref="H994:I996" si="241">+E994*(1+$J$4)</f>
        <v>0</v>
      </c>
      <c r="I994" s="86">
        <f t="shared" si="241"/>
        <v>0</v>
      </c>
      <c r="J994" s="171">
        <f t="shared" ref="J994:J996" si="242">ROUND((I994+H994)*$C994,2)</f>
        <v>0</v>
      </c>
    </row>
    <row r="995" spans="1:10" ht="38.25" x14ac:dyDescent="0.25">
      <c r="A995" s="168" t="s">
        <v>2113</v>
      </c>
      <c r="B995" s="175" t="s">
        <v>1111</v>
      </c>
      <c r="C995" s="169">
        <v>4</v>
      </c>
      <c r="D995" s="131" t="s">
        <v>475</v>
      </c>
      <c r="E995" s="211"/>
      <c r="F995" s="212"/>
      <c r="G995" s="171">
        <f t="shared" si="240"/>
        <v>0</v>
      </c>
      <c r="H995" s="71">
        <f t="shared" si="241"/>
        <v>0</v>
      </c>
      <c r="I995" s="86">
        <f t="shared" si="241"/>
        <v>0</v>
      </c>
      <c r="J995" s="171">
        <f t="shared" si="242"/>
        <v>0</v>
      </c>
    </row>
    <row r="996" spans="1:10" ht="25.5" x14ac:dyDescent="0.25">
      <c r="A996" s="168" t="s">
        <v>2114</v>
      </c>
      <c r="B996" s="175" t="s">
        <v>1112</v>
      </c>
      <c r="C996" s="169">
        <v>4</v>
      </c>
      <c r="D996" s="131" t="s">
        <v>475</v>
      </c>
      <c r="E996" s="211"/>
      <c r="F996" s="212"/>
      <c r="G996" s="171">
        <f t="shared" si="240"/>
        <v>0</v>
      </c>
      <c r="H996" s="71">
        <f t="shared" si="241"/>
        <v>0</v>
      </c>
      <c r="I996" s="86">
        <f t="shared" si="241"/>
        <v>0</v>
      </c>
      <c r="J996" s="171">
        <f t="shared" si="242"/>
        <v>0</v>
      </c>
    </row>
    <row r="997" spans="1:10" x14ac:dyDescent="0.25">
      <c r="A997" s="79" t="s">
        <v>54</v>
      </c>
      <c r="B997" s="176" t="s">
        <v>1060</v>
      </c>
      <c r="C997" s="70"/>
      <c r="D997" s="81"/>
      <c r="E997" s="82"/>
      <c r="F997" s="82"/>
      <c r="G997" s="83">
        <f>SUBTOTAL(9,G994:G996)</f>
        <v>0</v>
      </c>
      <c r="H997" s="82"/>
      <c r="I997" s="82"/>
      <c r="J997" s="83">
        <f>SUBTOTAL(9,J994:J996)</f>
        <v>0</v>
      </c>
    </row>
    <row r="998" spans="1:10" x14ac:dyDescent="0.25">
      <c r="A998" s="79" t="s">
        <v>1462</v>
      </c>
      <c r="B998" s="167" t="s">
        <v>1061</v>
      </c>
      <c r="C998" s="70"/>
      <c r="D998" s="81"/>
      <c r="E998" s="82"/>
      <c r="F998" s="82"/>
      <c r="G998" s="83"/>
      <c r="H998" s="82"/>
      <c r="I998" s="82"/>
      <c r="J998" s="83"/>
    </row>
    <row r="999" spans="1:10" ht="38.25" x14ac:dyDescent="0.25">
      <c r="A999" s="168" t="s">
        <v>2115</v>
      </c>
      <c r="B999" s="164" t="s">
        <v>1113</v>
      </c>
      <c r="C999" s="169">
        <v>177</v>
      </c>
      <c r="D999" s="131" t="s">
        <v>475</v>
      </c>
      <c r="E999" s="211"/>
      <c r="F999" s="212"/>
      <c r="G999" s="72">
        <f>ROUND((F999+E999)*$C999,2)</f>
        <v>0</v>
      </c>
      <c r="H999" s="71">
        <f>+E999*(1+$J$4)</f>
        <v>0</v>
      </c>
      <c r="I999" s="86">
        <f>+F999*(1+$J$4)</f>
        <v>0</v>
      </c>
      <c r="J999" s="72">
        <f>ROUND((I999+H999)*$C999,2)</f>
        <v>0</v>
      </c>
    </row>
    <row r="1000" spans="1:10" x14ac:dyDescent="0.25">
      <c r="A1000" s="79" t="s">
        <v>54</v>
      </c>
      <c r="B1000" s="176" t="s">
        <v>1084</v>
      </c>
      <c r="C1000" s="70"/>
      <c r="D1000" s="81"/>
      <c r="E1000" s="82"/>
      <c r="F1000" s="82"/>
      <c r="G1000" s="83">
        <f>SUBTOTAL(9,G999:G999)</f>
        <v>0</v>
      </c>
      <c r="H1000" s="82"/>
      <c r="I1000" s="82"/>
      <c r="J1000" s="83">
        <f>SUBTOTAL(9,J999:J999)</f>
        <v>0</v>
      </c>
    </row>
    <row r="1001" spans="1:10" x14ac:dyDescent="0.25">
      <c r="A1001" s="79" t="s">
        <v>1463</v>
      </c>
      <c r="B1001" s="167" t="s">
        <v>1085</v>
      </c>
      <c r="C1001" s="70"/>
      <c r="D1001" s="81"/>
      <c r="E1001" s="82"/>
      <c r="F1001" s="82"/>
      <c r="G1001" s="83"/>
      <c r="H1001" s="82"/>
      <c r="I1001" s="82"/>
      <c r="J1001" s="83"/>
    </row>
    <row r="1002" spans="1:10" ht="63.75" x14ac:dyDescent="0.25">
      <c r="A1002" s="168" t="s">
        <v>2116</v>
      </c>
      <c r="B1002" s="177" t="s">
        <v>1114</v>
      </c>
      <c r="C1002" s="70">
        <v>1</v>
      </c>
      <c r="D1002" s="131" t="s">
        <v>475</v>
      </c>
      <c r="E1002" s="211"/>
      <c r="F1002" s="212"/>
      <c r="G1002" s="72">
        <f t="shared" ref="G1002:G1005" si="243">ROUND((F1002+E1002)*$C1002,2)</f>
        <v>0</v>
      </c>
      <c r="H1002" s="71">
        <f t="shared" ref="H1002:I1005" si="244">+E1002*(1+$J$4)</f>
        <v>0</v>
      </c>
      <c r="I1002" s="86">
        <f t="shared" si="244"/>
        <v>0</v>
      </c>
      <c r="J1002" s="72">
        <f t="shared" ref="J1002:J1005" si="245">ROUND((I1002+H1002)*$C1002,2)</f>
        <v>0</v>
      </c>
    </row>
    <row r="1003" spans="1:10" ht="25.5" x14ac:dyDescent="0.25">
      <c r="A1003" s="168" t="s">
        <v>2117</v>
      </c>
      <c r="B1003" s="178" t="s">
        <v>1115</v>
      </c>
      <c r="C1003" s="169">
        <v>6074</v>
      </c>
      <c r="D1003" s="131" t="s">
        <v>267</v>
      </c>
      <c r="E1003" s="211"/>
      <c r="F1003" s="212"/>
      <c r="G1003" s="72">
        <f t="shared" si="243"/>
        <v>0</v>
      </c>
      <c r="H1003" s="71">
        <f t="shared" si="244"/>
        <v>0</v>
      </c>
      <c r="I1003" s="86">
        <f t="shared" si="244"/>
        <v>0</v>
      </c>
      <c r="J1003" s="72">
        <f t="shared" si="245"/>
        <v>0</v>
      </c>
    </row>
    <row r="1004" spans="1:10" ht="25.5" x14ac:dyDescent="0.25">
      <c r="A1004" s="168" t="s">
        <v>2118</v>
      </c>
      <c r="B1004" s="178" t="s">
        <v>1116</v>
      </c>
      <c r="C1004" s="169">
        <v>2767</v>
      </c>
      <c r="D1004" s="131" t="s">
        <v>267</v>
      </c>
      <c r="E1004" s="211"/>
      <c r="F1004" s="212"/>
      <c r="G1004" s="72">
        <f t="shared" si="243"/>
        <v>0</v>
      </c>
      <c r="H1004" s="71">
        <f t="shared" si="244"/>
        <v>0</v>
      </c>
      <c r="I1004" s="86">
        <f t="shared" si="244"/>
        <v>0</v>
      </c>
      <c r="J1004" s="72">
        <f t="shared" si="245"/>
        <v>0</v>
      </c>
    </row>
    <row r="1005" spans="1:10" ht="25.5" x14ac:dyDescent="0.25">
      <c r="A1005" s="168" t="s">
        <v>2119</v>
      </c>
      <c r="B1005" s="178" t="s">
        <v>1117</v>
      </c>
      <c r="C1005" s="169">
        <v>150</v>
      </c>
      <c r="D1005" s="131" t="s">
        <v>267</v>
      </c>
      <c r="E1005" s="211"/>
      <c r="F1005" s="212"/>
      <c r="G1005" s="72">
        <f t="shared" si="243"/>
        <v>0</v>
      </c>
      <c r="H1005" s="71">
        <f t="shared" si="244"/>
        <v>0</v>
      </c>
      <c r="I1005" s="86">
        <f t="shared" si="244"/>
        <v>0</v>
      </c>
      <c r="J1005" s="72">
        <f t="shared" si="245"/>
        <v>0</v>
      </c>
    </row>
    <row r="1006" spans="1:10" ht="38.25" x14ac:dyDescent="0.25">
      <c r="A1006" s="168" t="s">
        <v>2120</v>
      </c>
      <c r="B1006" s="80" t="s">
        <v>1118</v>
      </c>
      <c r="C1006" s="169"/>
      <c r="D1006" s="131"/>
      <c r="E1006" s="86"/>
      <c r="F1006" s="86"/>
      <c r="G1006" s="72"/>
      <c r="H1006" s="86"/>
      <c r="I1006" s="86"/>
      <c r="J1006" s="72"/>
    </row>
    <row r="1007" spans="1:10" x14ac:dyDescent="0.25">
      <c r="A1007" s="168" t="s">
        <v>2121</v>
      </c>
      <c r="B1007" s="164" t="s">
        <v>1119</v>
      </c>
      <c r="C1007" s="169">
        <v>7</v>
      </c>
      <c r="D1007" s="131" t="s">
        <v>475</v>
      </c>
      <c r="E1007" s="211"/>
      <c r="F1007" s="212"/>
      <c r="G1007" s="72">
        <f t="shared" ref="G1007:G1013" si="246">ROUND((F1007+E1007)*$C1007,2)</f>
        <v>0</v>
      </c>
      <c r="H1007" s="71">
        <f t="shared" ref="H1007:I1013" si="247">+E1007*(1+$J$4)</f>
        <v>0</v>
      </c>
      <c r="I1007" s="86">
        <f t="shared" si="247"/>
        <v>0</v>
      </c>
      <c r="J1007" s="72">
        <f t="shared" ref="J1007:J1013" si="248">ROUND((I1007+H1007)*$C1007,2)</f>
        <v>0</v>
      </c>
    </row>
    <row r="1008" spans="1:10" x14ac:dyDescent="0.25">
      <c r="A1008" s="168" t="s">
        <v>2122</v>
      </c>
      <c r="B1008" s="164" t="s">
        <v>1120</v>
      </c>
      <c r="C1008" s="169">
        <v>3</v>
      </c>
      <c r="D1008" s="131" t="s">
        <v>475</v>
      </c>
      <c r="E1008" s="211"/>
      <c r="F1008" s="212"/>
      <c r="G1008" s="72">
        <f t="shared" si="246"/>
        <v>0</v>
      </c>
      <c r="H1008" s="71">
        <f t="shared" si="247"/>
        <v>0</v>
      </c>
      <c r="I1008" s="86">
        <f t="shared" si="247"/>
        <v>0</v>
      </c>
      <c r="J1008" s="72">
        <f t="shared" si="248"/>
        <v>0</v>
      </c>
    </row>
    <row r="1009" spans="1:10" x14ac:dyDescent="0.25">
      <c r="A1009" s="168" t="s">
        <v>2123</v>
      </c>
      <c r="B1009" s="164" t="s">
        <v>1103</v>
      </c>
      <c r="C1009" s="169">
        <v>20</v>
      </c>
      <c r="D1009" s="131" t="s">
        <v>475</v>
      </c>
      <c r="E1009" s="211"/>
      <c r="F1009" s="212"/>
      <c r="G1009" s="72">
        <f t="shared" si="246"/>
        <v>0</v>
      </c>
      <c r="H1009" s="71">
        <f t="shared" si="247"/>
        <v>0</v>
      </c>
      <c r="I1009" s="86">
        <f t="shared" si="247"/>
        <v>0</v>
      </c>
      <c r="J1009" s="72">
        <f t="shared" si="248"/>
        <v>0</v>
      </c>
    </row>
    <row r="1010" spans="1:10" ht="25.5" x14ac:dyDescent="0.25">
      <c r="A1010" s="168" t="s">
        <v>2124</v>
      </c>
      <c r="B1010" s="164" t="s">
        <v>1121</v>
      </c>
      <c r="C1010" s="169">
        <v>17</v>
      </c>
      <c r="D1010" s="131" t="s">
        <v>475</v>
      </c>
      <c r="E1010" s="211"/>
      <c r="F1010" s="212"/>
      <c r="G1010" s="72">
        <f t="shared" si="246"/>
        <v>0</v>
      </c>
      <c r="H1010" s="71">
        <f t="shared" si="247"/>
        <v>0</v>
      </c>
      <c r="I1010" s="86">
        <f t="shared" si="247"/>
        <v>0</v>
      </c>
      <c r="J1010" s="72">
        <f t="shared" si="248"/>
        <v>0</v>
      </c>
    </row>
    <row r="1011" spans="1:10" ht="25.5" x14ac:dyDescent="0.25">
      <c r="A1011" s="168" t="s">
        <v>2125</v>
      </c>
      <c r="B1011" s="164" t="s">
        <v>1122</v>
      </c>
      <c r="C1011" s="169">
        <v>6</v>
      </c>
      <c r="D1011" s="131" t="s">
        <v>475</v>
      </c>
      <c r="E1011" s="211"/>
      <c r="F1011" s="212"/>
      <c r="G1011" s="72">
        <f t="shared" si="246"/>
        <v>0</v>
      </c>
      <c r="H1011" s="71">
        <f t="shared" si="247"/>
        <v>0</v>
      </c>
      <c r="I1011" s="86">
        <f t="shared" si="247"/>
        <v>0</v>
      </c>
      <c r="J1011" s="72">
        <f t="shared" si="248"/>
        <v>0</v>
      </c>
    </row>
    <row r="1012" spans="1:10" ht="38.25" x14ac:dyDescent="0.25">
      <c r="A1012" s="168" t="s">
        <v>2126</v>
      </c>
      <c r="B1012" s="164" t="s">
        <v>1123</v>
      </c>
      <c r="C1012" s="169">
        <v>482</v>
      </c>
      <c r="D1012" s="131" t="s">
        <v>475</v>
      </c>
      <c r="E1012" s="211"/>
      <c r="F1012" s="212"/>
      <c r="G1012" s="72">
        <f t="shared" si="246"/>
        <v>0</v>
      </c>
      <c r="H1012" s="71">
        <f t="shared" si="247"/>
        <v>0</v>
      </c>
      <c r="I1012" s="86">
        <f t="shared" si="247"/>
        <v>0</v>
      </c>
      <c r="J1012" s="72">
        <f t="shared" si="248"/>
        <v>0</v>
      </c>
    </row>
    <row r="1013" spans="1:10" ht="38.25" x14ac:dyDescent="0.25">
      <c r="A1013" s="168" t="s">
        <v>2127</v>
      </c>
      <c r="B1013" s="164" t="s">
        <v>1124</v>
      </c>
      <c r="C1013" s="169">
        <v>46</v>
      </c>
      <c r="D1013" s="131" t="s">
        <v>475</v>
      </c>
      <c r="E1013" s="211"/>
      <c r="F1013" s="212"/>
      <c r="G1013" s="72">
        <f t="shared" si="246"/>
        <v>0</v>
      </c>
      <c r="H1013" s="71">
        <f t="shared" si="247"/>
        <v>0</v>
      </c>
      <c r="I1013" s="86">
        <f t="shared" si="247"/>
        <v>0</v>
      </c>
      <c r="J1013" s="72">
        <f t="shared" si="248"/>
        <v>0</v>
      </c>
    </row>
    <row r="1014" spans="1:10" x14ac:dyDescent="0.25">
      <c r="A1014" s="79" t="s">
        <v>54</v>
      </c>
      <c r="B1014" s="176" t="s">
        <v>1108</v>
      </c>
      <c r="C1014" s="70"/>
      <c r="D1014" s="81"/>
      <c r="E1014" s="82"/>
      <c r="F1014" s="82"/>
      <c r="G1014" s="83">
        <f>SUBTOTAL(9,G1002:G1013)</f>
        <v>0</v>
      </c>
      <c r="H1014" s="82"/>
      <c r="I1014" s="82"/>
      <c r="J1014" s="83">
        <f>SUBTOTAL(9,J1002:J1013)</f>
        <v>0</v>
      </c>
    </row>
    <row r="1015" spans="1:10" x14ac:dyDescent="0.25">
      <c r="A1015" s="79" t="s">
        <v>254</v>
      </c>
      <c r="B1015" s="84" t="s">
        <v>1125</v>
      </c>
      <c r="C1015" s="70"/>
      <c r="D1015" s="81"/>
      <c r="E1015" s="82"/>
      <c r="F1015" s="82"/>
      <c r="G1015" s="83"/>
      <c r="H1015" s="82"/>
      <c r="I1015" s="82"/>
      <c r="J1015" s="83"/>
    </row>
    <row r="1016" spans="1:10" x14ac:dyDescent="0.25">
      <c r="A1016" s="79" t="s">
        <v>2128</v>
      </c>
      <c r="B1016" s="84" t="s">
        <v>1019</v>
      </c>
      <c r="C1016" s="70"/>
      <c r="D1016" s="81"/>
      <c r="E1016" s="82"/>
      <c r="F1016" s="82"/>
      <c r="G1016" s="83"/>
      <c r="H1016" s="82"/>
      <c r="I1016" s="82"/>
      <c r="J1016" s="83"/>
    </row>
    <row r="1017" spans="1:10" ht="25.5" x14ac:dyDescent="0.25">
      <c r="A1017" s="134" t="s">
        <v>2129</v>
      </c>
      <c r="B1017" s="170" t="s">
        <v>1127</v>
      </c>
      <c r="C1017" s="70">
        <v>2</v>
      </c>
      <c r="D1017" s="131" t="s">
        <v>475</v>
      </c>
      <c r="E1017" s="211"/>
      <c r="F1017" s="212"/>
      <c r="G1017" s="72">
        <f t="shared" ref="G1017:G1018" si="249">ROUND((F1017+E1017)*$C1017,2)</f>
        <v>0</v>
      </c>
      <c r="H1017" s="71">
        <f t="shared" ref="H1017:I1018" si="250">+E1017*(1+$J$4)</f>
        <v>0</v>
      </c>
      <c r="I1017" s="86">
        <f t="shared" si="250"/>
        <v>0</v>
      </c>
      <c r="J1017" s="72">
        <f t="shared" ref="J1017:J1018" si="251">ROUND((I1017+H1017)*$C1017,2)</f>
        <v>0</v>
      </c>
    </row>
    <row r="1018" spans="1:10" ht="25.5" x14ac:dyDescent="0.25">
      <c r="A1018" s="134" t="s">
        <v>2130</v>
      </c>
      <c r="B1018" s="177" t="s">
        <v>1112</v>
      </c>
      <c r="C1018" s="70">
        <v>2</v>
      </c>
      <c r="D1018" s="131" t="s">
        <v>475</v>
      </c>
      <c r="E1018" s="211"/>
      <c r="F1018" s="212"/>
      <c r="G1018" s="72">
        <f t="shared" si="249"/>
        <v>0</v>
      </c>
      <c r="H1018" s="71">
        <f t="shared" si="250"/>
        <v>0</v>
      </c>
      <c r="I1018" s="86">
        <f t="shared" si="250"/>
        <v>0</v>
      </c>
      <c r="J1018" s="72">
        <f t="shared" si="251"/>
        <v>0</v>
      </c>
    </row>
    <row r="1019" spans="1:10" x14ac:dyDescent="0.25">
      <c r="A1019" s="79" t="s">
        <v>54</v>
      </c>
      <c r="B1019" s="80" t="s">
        <v>1060</v>
      </c>
      <c r="C1019" s="70"/>
      <c r="D1019" s="81"/>
      <c r="E1019" s="82"/>
      <c r="F1019" s="82"/>
      <c r="G1019" s="83">
        <f>SUBTOTAL(9,G1017:G1018)</f>
        <v>0</v>
      </c>
      <c r="H1019" s="82"/>
      <c r="I1019" s="82"/>
      <c r="J1019" s="83">
        <f>SUBTOTAL(9,J1017:J1018)</f>
        <v>0</v>
      </c>
    </row>
    <row r="1020" spans="1:10" x14ac:dyDescent="0.25">
      <c r="A1020" s="79" t="s">
        <v>2131</v>
      </c>
      <c r="B1020" s="167" t="s">
        <v>1061</v>
      </c>
      <c r="C1020" s="70"/>
      <c r="D1020" s="81"/>
      <c r="E1020" s="82"/>
      <c r="F1020" s="82"/>
      <c r="G1020" s="83"/>
      <c r="H1020" s="82"/>
      <c r="I1020" s="82"/>
      <c r="J1020" s="83"/>
    </row>
    <row r="1021" spans="1:10" ht="63.75" x14ac:dyDescent="0.25">
      <c r="A1021" s="168" t="s">
        <v>2132</v>
      </c>
      <c r="B1021" s="177" t="s">
        <v>1130</v>
      </c>
      <c r="C1021" s="70">
        <v>51</v>
      </c>
      <c r="D1021" s="131" t="s">
        <v>475</v>
      </c>
      <c r="E1021" s="211"/>
      <c r="F1021" s="212"/>
      <c r="G1021" s="72">
        <f t="shared" ref="G1021:G1023" si="252">ROUND((F1021+E1021)*$C1021,2)</f>
        <v>0</v>
      </c>
      <c r="H1021" s="71">
        <f t="shared" ref="H1021:I1023" si="253">+E1021*(1+$J$4)</f>
        <v>0</v>
      </c>
      <c r="I1021" s="86">
        <f t="shared" si="253"/>
        <v>0</v>
      </c>
      <c r="J1021" s="72">
        <f t="shared" ref="J1021:J1023" si="254">ROUND((I1021+H1021)*$C1021,2)</f>
        <v>0</v>
      </c>
    </row>
    <row r="1022" spans="1:10" ht="63.75" x14ac:dyDescent="0.25">
      <c r="A1022" s="168" t="s">
        <v>2133</v>
      </c>
      <c r="B1022" s="177" t="s">
        <v>1132</v>
      </c>
      <c r="C1022" s="70">
        <v>13</v>
      </c>
      <c r="D1022" s="131" t="s">
        <v>475</v>
      </c>
      <c r="E1022" s="211"/>
      <c r="F1022" s="212"/>
      <c r="G1022" s="72">
        <f t="shared" si="252"/>
        <v>0</v>
      </c>
      <c r="H1022" s="71">
        <f t="shared" si="253"/>
        <v>0</v>
      </c>
      <c r="I1022" s="86">
        <f t="shared" si="253"/>
        <v>0</v>
      </c>
      <c r="J1022" s="72">
        <f t="shared" si="254"/>
        <v>0</v>
      </c>
    </row>
    <row r="1023" spans="1:10" ht="51" x14ac:dyDescent="0.25">
      <c r="A1023" s="168" t="s">
        <v>2134</v>
      </c>
      <c r="B1023" s="164" t="s">
        <v>1134</v>
      </c>
      <c r="C1023" s="103">
        <v>1</v>
      </c>
      <c r="D1023" s="131" t="s">
        <v>475</v>
      </c>
      <c r="E1023" s="211"/>
      <c r="F1023" s="212"/>
      <c r="G1023" s="72">
        <f t="shared" si="252"/>
        <v>0</v>
      </c>
      <c r="H1023" s="71">
        <f t="shared" si="253"/>
        <v>0</v>
      </c>
      <c r="I1023" s="86">
        <f t="shared" si="253"/>
        <v>0</v>
      </c>
      <c r="J1023" s="72">
        <f t="shared" si="254"/>
        <v>0</v>
      </c>
    </row>
    <row r="1024" spans="1:10" x14ac:dyDescent="0.25">
      <c r="A1024" s="79" t="s">
        <v>54</v>
      </c>
      <c r="B1024" s="80" t="s">
        <v>1084</v>
      </c>
      <c r="C1024" s="70"/>
      <c r="D1024" s="81"/>
      <c r="E1024" s="82"/>
      <c r="F1024" s="82"/>
      <c r="G1024" s="83">
        <f>SUBTOTAL(9,G1021:G1023)</f>
        <v>0</v>
      </c>
      <c r="H1024" s="82"/>
      <c r="I1024" s="82"/>
      <c r="J1024" s="83">
        <f>SUBTOTAL(9,J1021:J1023)</f>
        <v>0</v>
      </c>
    </row>
    <row r="1025" spans="1:11" ht="25.5" x14ac:dyDescent="0.25">
      <c r="A1025" s="168" t="s">
        <v>2135</v>
      </c>
      <c r="B1025" s="178" t="s">
        <v>1116</v>
      </c>
      <c r="C1025" s="169">
        <v>1124</v>
      </c>
      <c r="D1025" s="131" t="s">
        <v>267</v>
      </c>
      <c r="E1025" s="211"/>
      <c r="F1025" s="212"/>
      <c r="G1025" s="72">
        <f t="shared" ref="G1025:G1030" si="255">ROUND((F1025+E1025)*$C1025,2)</f>
        <v>0</v>
      </c>
      <c r="H1025" s="71">
        <f t="shared" ref="H1025:I1030" si="256">+E1025*(1+$J$4)</f>
        <v>0</v>
      </c>
      <c r="I1025" s="86">
        <f t="shared" si="256"/>
        <v>0</v>
      </c>
      <c r="J1025" s="72">
        <f t="shared" ref="J1025:J1030" si="257">ROUND((I1025+H1025)*$C1025,2)</f>
        <v>0</v>
      </c>
    </row>
    <row r="1026" spans="1:11" ht="51" x14ac:dyDescent="0.25">
      <c r="A1026" s="168" t="s">
        <v>2136</v>
      </c>
      <c r="B1026" s="164" t="s">
        <v>1135</v>
      </c>
      <c r="C1026" s="169">
        <v>28</v>
      </c>
      <c r="D1026" s="131" t="s">
        <v>267</v>
      </c>
      <c r="E1026" s="211"/>
      <c r="F1026" s="212"/>
      <c r="G1026" s="72">
        <f t="shared" si="255"/>
        <v>0</v>
      </c>
      <c r="H1026" s="71">
        <f t="shared" si="256"/>
        <v>0</v>
      </c>
      <c r="I1026" s="86">
        <f t="shared" si="256"/>
        <v>0</v>
      </c>
      <c r="J1026" s="72">
        <f t="shared" si="257"/>
        <v>0</v>
      </c>
    </row>
    <row r="1027" spans="1:11" ht="38.25" x14ac:dyDescent="0.25">
      <c r="A1027" s="168" t="s">
        <v>2137</v>
      </c>
      <c r="B1027" s="69" t="s">
        <v>1136</v>
      </c>
      <c r="C1027" s="169">
        <v>590</v>
      </c>
      <c r="D1027" s="131" t="s">
        <v>267</v>
      </c>
      <c r="E1027" s="211"/>
      <c r="F1027" s="212"/>
      <c r="G1027" s="72">
        <f t="shared" si="255"/>
        <v>0</v>
      </c>
      <c r="H1027" s="71">
        <f t="shared" si="256"/>
        <v>0</v>
      </c>
      <c r="I1027" s="86">
        <f t="shared" si="256"/>
        <v>0</v>
      </c>
      <c r="J1027" s="72">
        <f t="shared" si="257"/>
        <v>0</v>
      </c>
    </row>
    <row r="1028" spans="1:11" ht="38.25" x14ac:dyDescent="0.25">
      <c r="A1028" s="168" t="s">
        <v>2138</v>
      </c>
      <c r="B1028" s="69" t="s">
        <v>1137</v>
      </c>
      <c r="C1028" s="169">
        <v>400</v>
      </c>
      <c r="D1028" s="131" t="s">
        <v>267</v>
      </c>
      <c r="E1028" s="211"/>
      <c r="F1028" s="212"/>
      <c r="G1028" s="72">
        <f t="shared" si="255"/>
        <v>0</v>
      </c>
      <c r="H1028" s="71">
        <f t="shared" si="256"/>
        <v>0</v>
      </c>
      <c r="I1028" s="86">
        <f t="shared" si="256"/>
        <v>0</v>
      </c>
      <c r="J1028" s="72">
        <f t="shared" si="257"/>
        <v>0</v>
      </c>
    </row>
    <row r="1029" spans="1:11" ht="38.25" x14ac:dyDescent="0.25">
      <c r="A1029" s="168" t="s">
        <v>2139</v>
      </c>
      <c r="B1029" s="164" t="s">
        <v>1124</v>
      </c>
      <c r="C1029" s="169">
        <v>150</v>
      </c>
      <c r="D1029" s="131" t="s">
        <v>267</v>
      </c>
      <c r="E1029" s="211"/>
      <c r="F1029" s="212"/>
      <c r="G1029" s="72">
        <f t="shared" si="255"/>
        <v>0</v>
      </c>
      <c r="H1029" s="71">
        <f t="shared" si="256"/>
        <v>0</v>
      </c>
      <c r="I1029" s="86">
        <f t="shared" si="256"/>
        <v>0</v>
      </c>
      <c r="J1029" s="72">
        <f t="shared" si="257"/>
        <v>0</v>
      </c>
    </row>
    <row r="1030" spans="1:11" ht="25.5" x14ac:dyDescent="0.25">
      <c r="A1030" s="168" t="s">
        <v>2140</v>
      </c>
      <c r="B1030" s="164" t="s">
        <v>1138</v>
      </c>
      <c r="C1030" s="169">
        <v>14</v>
      </c>
      <c r="D1030" s="131" t="s">
        <v>475</v>
      </c>
      <c r="E1030" s="211"/>
      <c r="F1030" s="212"/>
      <c r="G1030" s="72">
        <f t="shared" si="255"/>
        <v>0</v>
      </c>
      <c r="H1030" s="71">
        <f t="shared" si="256"/>
        <v>0</v>
      </c>
      <c r="I1030" s="86">
        <f t="shared" si="256"/>
        <v>0</v>
      </c>
      <c r="J1030" s="72">
        <f t="shared" si="257"/>
        <v>0</v>
      </c>
    </row>
    <row r="1031" spans="1:11" s="5" customFormat="1" x14ac:dyDescent="0.25">
      <c r="A1031" s="68" t="s">
        <v>54</v>
      </c>
      <c r="B1031" s="126" t="s">
        <v>1108</v>
      </c>
      <c r="C1031" s="103"/>
      <c r="D1031" s="124"/>
      <c r="E1031" s="108"/>
      <c r="F1031" s="108"/>
      <c r="G1031" s="125">
        <f>SUBTOTAL(9,G1025:G1030)</f>
        <v>0</v>
      </c>
      <c r="H1031" s="108"/>
      <c r="I1031" s="108"/>
      <c r="J1031" s="125">
        <f>SUBTOTAL(9,J1025:J1030)</f>
        <v>0</v>
      </c>
    </row>
    <row r="1032" spans="1:11" x14ac:dyDescent="0.25">
      <c r="A1032" s="79" t="s">
        <v>255</v>
      </c>
      <c r="B1032" s="84" t="s">
        <v>1139</v>
      </c>
      <c r="C1032" s="70"/>
      <c r="D1032" s="81"/>
      <c r="E1032" s="82"/>
      <c r="F1032" s="82"/>
      <c r="G1032" s="83"/>
      <c r="H1032" s="82"/>
      <c r="I1032" s="82"/>
      <c r="J1032" s="83"/>
    </row>
    <row r="1033" spans="1:11" x14ac:dyDescent="0.25">
      <c r="A1033" s="79" t="s">
        <v>2141</v>
      </c>
      <c r="B1033" s="84" t="s">
        <v>1061</v>
      </c>
      <c r="C1033" s="70"/>
      <c r="D1033" s="81"/>
      <c r="E1033" s="82"/>
      <c r="F1033" s="82"/>
      <c r="G1033" s="83"/>
      <c r="H1033" s="82"/>
      <c r="I1033" s="82"/>
      <c r="J1033" s="83"/>
    </row>
    <row r="1034" spans="1:11" ht="25.5" x14ac:dyDescent="0.25">
      <c r="A1034" s="134" t="s">
        <v>2142</v>
      </c>
      <c r="B1034" s="164" t="s">
        <v>1141</v>
      </c>
      <c r="C1034" s="70">
        <v>9</v>
      </c>
      <c r="D1034" s="131" t="s">
        <v>475</v>
      </c>
      <c r="E1034" s="211"/>
      <c r="F1034" s="212"/>
      <c r="G1034" s="72">
        <f>ROUND((F1034+E1034)*$C1034,2)</f>
        <v>0</v>
      </c>
      <c r="H1034" s="71">
        <f>+E1034*(1+$J$4)</f>
        <v>0</v>
      </c>
      <c r="I1034" s="86">
        <f>+F1034*(1+$J$4)</f>
        <v>0</v>
      </c>
      <c r="J1034" s="72">
        <f>ROUND((I1034+H1034)*$C1034,2)</f>
        <v>0</v>
      </c>
    </row>
    <row r="1035" spans="1:11" x14ac:dyDescent="0.25">
      <c r="A1035" s="79" t="s">
        <v>54</v>
      </c>
      <c r="B1035" s="80" t="s">
        <v>1108</v>
      </c>
      <c r="C1035" s="70"/>
      <c r="D1035" s="81"/>
      <c r="E1035" s="82"/>
      <c r="F1035" s="82"/>
      <c r="G1035" s="83">
        <f>SUBTOTAL(9,G1034:G1034)</f>
        <v>0</v>
      </c>
      <c r="H1035" s="82"/>
      <c r="I1035" s="82"/>
      <c r="J1035" s="83">
        <f>SUBTOTAL(9,J1034:J1034)</f>
        <v>0</v>
      </c>
    </row>
    <row r="1036" spans="1:11" x14ac:dyDescent="0.25">
      <c r="A1036" s="79" t="s">
        <v>2143</v>
      </c>
      <c r="B1036" s="167" t="s">
        <v>1085</v>
      </c>
      <c r="C1036" s="70"/>
      <c r="D1036" s="81"/>
      <c r="E1036" s="82"/>
      <c r="F1036" s="82"/>
      <c r="G1036" s="83"/>
      <c r="H1036" s="82"/>
      <c r="I1036" s="82"/>
      <c r="J1036" s="83"/>
    </row>
    <row r="1037" spans="1:11" ht="38.25" x14ac:dyDescent="0.25">
      <c r="A1037" s="168" t="s">
        <v>2144</v>
      </c>
      <c r="B1037" s="179" t="s">
        <v>1123</v>
      </c>
      <c r="C1037" s="169">
        <v>90</v>
      </c>
      <c r="D1037" s="131" t="s">
        <v>267</v>
      </c>
      <c r="E1037" s="211"/>
      <c r="F1037" s="212"/>
      <c r="G1037" s="72">
        <f t="shared" ref="G1037:G1038" si="258">ROUND((F1037+E1037)*$C1037,2)</f>
        <v>0</v>
      </c>
      <c r="H1037" s="71">
        <f t="shared" ref="H1037:I1038" si="259">+E1037*(1+$J$4)</f>
        <v>0</v>
      </c>
      <c r="I1037" s="86">
        <f t="shared" si="259"/>
        <v>0</v>
      </c>
      <c r="J1037" s="72">
        <f t="shared" ref="J1037:J1038" si="260">ROUND((I1037+H1037)*$C1037,2)</f>
        <v>0</v>
      </c>
    </row>
    <row r="1038" spans="1:11" ht="38.25" x14ac:dyDescent="0.25">
      <c r="A1038" s="168" t="s">
        <v>2145</v>
      </c>
      <c r="B1038" s="179" t="s">
        <v>1143</v>
      </c>
      <c r="C1038" s="169">
        <v>85</v>
      </c>
      <c r="D1038" s="131" t="s">
        <v>267</v>
      </c>
      <c r="E1038" s="211"/>
      <c r="F1038" s="212"/>
      <c r="G1038" s="72">
        <f t="shared" si="258"/>
        <v>0</v>
      </c>
      <c r="H1038" s="71">
        <f t="shared" si="259"/>
        <v>0</v>
      </c>
      <c r="I1038" s="86">
        <f t="shared" si="259"/>
        <v>0</v>
      </c>
      <c r="J1038" s="72">
        <f t="shared" si="260"/>
        <v>0</v>
      </c>
    </row>
    <row r="1039" spans="1:11" s="5" customFormat="1" x14ac:dyDescent="0.25">
      <c r="A1039" s="79" t="s">
        <v>54</v>
      </c>
      <c r="B1039" s="176" t="s">
        <v>1108</v>
      </c>
      <c r="C1039" s="70"/>
      <c r="D1039" s="81"/>
      <c r="E1039" s="108"/>
      <c r="F1039" s="108"/>
      <c r="G1039" s="83">
        <f>SUBTOTAL(9,G1037:G1038)</f>
        <v>0</v>
      </c>
      <c r="H1039" s="82"/>
      <c r="I1039" s="82"/>
      <c r="J1039" s="83">
        <f>SUBTOTAL(9,J1037:J1038)</f>
        <v>0</v>
      </c>
      <c r="K1039" s="1"/>
    </row>
    <row r="1040" spans="1:11" s="5" customFormat="1" x14ac:dyDescent="0.25">
      <c r="A1040" s="68" t="s">
        <v>54</v>
      </c>
      <c r="B1040" s="123" t="s">
        <v>1144</v>
      </c>
      <c r="C1040" s="103"/>
      <c r="D1040" s="124"/>
      <c r="E1040" s="128">
        <f>SUMPRODUCT(E945:E1039,C945:C1039)</f>
        <v>0</v>
      </c>
      <c r="F1040" s="128">
        <f>SUMPRODUCT(F945:F1039,C945:C1039)</f>
        <v>0</v>
      </c>
      <c r="G1040" s="125">
        <f>SUBTOTAL(9,G942:G1039)</f>
        <v>0</v>
      </c>
      <c r="H1040" s="128">
        <f>SUMPRODUCT(H945:H1039,C945:C1039)</f>
        <v>0</v>
      </c>
      <c r="I1040" s="128">
        <f>SUMPRODUCT(I945:I1039,C945:C1039)</f>
        <v>0</v>
      </c>
      <c r="J1040" s="125">
        <f>SUBTOTAL(9,J942:J1039)</f>
        <v>0</v>
      </c>
    </row>
    <row r="1041" spans="1:11" x14ac:dyDescent="0.25">
      <c r="A1041" s="79" t="s">
        <v>54</v>
      </c>
      <c r="B1041" s="84"/>
      <c r="C1041" s="70"/>
      <c r="D1041" s="131"/>
      <c r="E1041" s="71"/>
      <c r="F1041" s="71"/>
      <c r="G1041" s="72"/>
      <c r="H1041" s="86"/>
      <c r="I1041" s="86"/>
      <c r="J1041" s="72"/>
    </row>
    <row r="1042" spans="1:11" x14ac:dyDescent="0.25">
      <c r="A1042" s="68" t="s">
        <v>1145</v>
      </c>
      <c r="B1042" s="123" t="s">
        <v>1146</v>
      </c>
      <c r="C1042" s="103"/>
      <c r="D1042" s="124"/>
      <c r="E1042" s="108"/>
      <c r="F1042" s="108"/>
      <c r="G1042" s="125"/>
      <c r="H1042" s="108"/>
      <c r="I1042" s="108"/>
      <c r="J1042" s="125"/>
      <c r="K1042" s="5"/>
    </row>
    <row r="1043" spans="1:11" x14ac:dyDescent="0.25">
      <c r="A1043" s="68" t="s">
        <v>2146</v>
      </c>
      <c r="B1043" s="123" t="s">
        <v>1147</v>
      </c>
      <c r="C1043" s="103"/>
      <c r="D1043" s="124"/>
      <c r="E1043" s="108"/>
      <c r="F1043" s="108"/>
      <c r="G1043" s="125"/>
      <c r="H1043" s="108"/>
      <c r="I1043" s="108"/>
      <c r="J1043" s="125"/>
      <c r="K1043" s="5"/>
    </row>
    <row r="1044" spans="1:11" x14ac:dyDescent="0.25">
      <c r="A1044" s="79" t="s">
        <v>2147</v>
      </c>
      <c r="B1044" s="84" t="s">
        <v>1148</v>
      </c>
      <c r="C1044" s="70"/>
      <c r="D1044" s="81"/>
      <c r="E1044" s="108"/>
      <c r="F1044" s="108"/>
      <c r="G1044" s="83"/>
      <c r="H1044" s="82"/>
      <c r="I1044" s="82"/>
      <c r="J1044" s="83"/>
    </row>
    <row r="1045" spans="1:11" x14ac:dyDescent="0.25">
      <c r="A1045" s="162" t="s">
        <v>2148</v>
      </c>
      <c r="B1045" s="69" t="s">
        <v>1149</v>
      </c>
      <c r="C1045" s="70">
        <v>189</v>
      </c>
      <c r="D1045" s="131" t="s">
        <v>267</v>
      </c>
      <c r="E1045" s="211"/>
      <c r="F1045" s="212"/>
      <c r="G1045" s="72">
        <f t="shared" ref="G1045:G1050" si="261">ROUND((F1045+E1045)*$C1045,2)</f>
        <v>0</v>
      </c>
      <c r="H1045" s="71">
        <f t="shared" ref="H1045:I1050" si="262">+E1045*(1+$J$4)</f>
        <v>0</v>
      </c>
      <c r="I1045" s="86">
        <f t="shared" si="262"/>
        <v>0</v>
      </c>
      <c r="J1045" s="72">
        <f t="shared" ref="J1045:J1050" si="263">ROUND((I1045+H1045)*$C1045,2)</f>
        <v>0</v>
      </c>
    </row>
    <row r="1046" spans="1:11" x14ac:dyDescent="0.25">
      <c r="A1046" s="162" t="s">
        <v>2149</v>
      </c>
      <c r="B1046" s="69" t="s">
        <v>1150</v>
      </c>
      <c r="C1046" s="70">
        <v>156</v>
      </c>
      <c r="D1046" s="131" t="s">
        <v>267</v>
      </c>
      <c r="E1046" s="211"/>
      <c r="F1046" s="212"/>
      <c r="G1046" s="72">
        <f t="shared" si="261"/>
        <v>0</v>
      </c>
      <c r="H1046" s="71">
        <f t="shared" si="262"/>
        <v>0</v>
      </c>
      <c r="I1046" s="86">
        <f t="shared" si="262"/>
        <v>0</v>
      </c>
      <c r="J1046" s="72">
        <f t="shared" si="263"/>
        <v>0</v>
      </c>
    </row>
    <row r="1047" spans="1:11" x14ac:dyDescent="0.25">
      <c r="A1047" s="162" t="s">
        <v>2150</v>
      </c>
      <c r="B1047" s="69" t="s">
        <v>1151</v>
      </c>
      <c r="C1047" s="70">
        <v>25</v>
      </c>
      <c r="D1047" s="131" t="s">
        <v>267</v>
      </c>
      <c r="E1047" s="211"/>
      <c r="F1047" s="212"/>
      <c r="G1047" s="72">
        <f t="shared" si="261"/>
        <v>0</v>
      </c>
      <c r="H1047" s="71">
        <f t="shared" si="262"/>
        <v>0</v>
      </c>
      <c r="I1047" s="86">
        <f t="shared" si="262"/>
        <v>0</v>
      </c>
      <c r="J1047" s="72">
        <f t="shared" si="263"/>
        <v>0</v>
      </c>
    </row>
    <row r="1048" spans="1:11" x14ac:dyDescent="0.25">
      <c r="A1048" s="162" t="s">
        <v>2151</v>
      </c>
      <c r="B1048" s="69" t="s">
        <v>1152</v>
      </c>
      <c r="C1048" s="70">
        <v>211</v>
      </c>
      <c r="D1048" s="131" t="s">
        <v>267</v>
      </c>
      <c r="E1048" s="211"/>
      <c r="F1048" s="212"/>
      <c r="G1048" s="72">
        <f t="shared" si="261"/>
        <v>0</v>
      </c>
      <c r="H1048" s="71">
        <f t="shared" si="262"/>
        <v>0</v>
      </c>
      <c r="I1048" s="86">
        <f t="shared" si="262"/>
        <v>0</v>
      </c>
      <c r="J1048" s="72">
        <f t="shared" si="263"/>
        <v>0</v>
      </c>
    </row>
    <row r="1049" spans="1:11" x14ac:dyDescent="0.25">
      <c r="A1049" s="162" t="s">
        <v>2152</v>
      </c>
      <c r="B1049" s="69" t="s">
        <v>1153</v>
      </c>
      <c r="C1049" s="70">
        <v>12</v>
      </c>
      <c r="D1049" s="131" t="s">
        <v>267</v>
      </c>
      <c r="E1049" s="211"/>
      <c r="F1049" s="212"/>
      <c r="G1049" s="72">
        <f t="shared" si="261"/>
        <v>0</v>
      </c>
      <c r="H1049" s="71">
        <f t="shared" si="262"/>
        <v>0</v>
      </c>
      <c r="I1049" s="86">
        <f t="shared" si="262"/>
        <v>0</v>
      </c>
      <c r="J1049" s="72">
        <f t="shared" si="263"/>
        <v>0</v>
      </c>
    </row>
    <row r="1050" spans="1:11" x14ac:dyDescent="0.25">
      <c r="A1050" s="162" t="s">
        <v>2153</v>
      </c>
      <c r="B1050" s="69" t="s">
        <v>1154</v>
      </c>
      <c r="C1050" s="70">
        <v>61</v>
      </c>
      <c r="D1050" s="131" t="s">
        <v>267</v>
      </c>
      <c r="E1050" s="211"/>
      <c r="F1050" s="212"/>
      <c r="G1050" s="72">
        <f t="shared" si="261"/>
        <v>0</v>
      </c>
      <c r="H1050" s="71">
        <f t="shared" si="262"/>
        <v>0</v>
      </c>
      <c r="I1050" s="86">
        <f t="shared" si="262"/>
        <v>0</v>
      </c>
      <c r="J1050" s="72">
        <f t="shared" si="263"/>
        <v>0</v>
      </c>
    </row>
    <row r="1051" spans="1:11" x14ac:dyDescent="0.25">
      <c r="A1051" s="79" t="s">
        <v>54</v>
      </c>
      <c r="B1051" s="80" t="s">
        <v>1155</v>
      </c>
      <c r="C1051" s="70"/>
      <c r="D1051" s="81"/>
      <c r="E1051" s="82"/>
      <c r="F1051" s="82"/>
      <c r="G1051" s="83">
        <f>SUBTOTAL(9,G1045:G1050)</f>
        <v>0</v>
      </c>
      <c r="H1051" s="82"/>
      <c r="I1051" s="82"/>
      <c r="J1051" s="83">
        <f>SUBTOTAL(9,J1045:J1050)</f>
        <v>0</v>
      </c>
    </row>
    <row r="1052" spans="1:11" x14ac:dyDescent="0.25">
      <c r="A1052" s="79" t="s">
        <v>2154</v>
      </c>
      <c r="B1052" s="84" t="s">
        <v>1156</v>
      </c>
      <c r="C1052" s="70"/>
      <c r="D1052" s="81"/>
      <c r="E1052" s="82"/>
      <c r="F1052" s="82"/>
      <c r="G1052" s="83"/>
      <c r="H1052" s="82"/>
      <c r="I1052" s="82"/>
      <c r="J1052" s="83"/>
    </row>
    <row r="1053" spans="1:11" x14ac:dyDescent="0.25">
      <c r="A1053" s="162" t="s">
        <v>2155</v>
      </c>
      <c r="B1053" s="69" t="s">
        <v>1157</v>
      </c>
      <c r="C1053" s="70">
        <v>5</v>
      </c>
      <c r="D1053" s="131" t="s">
        <v>475</v>
      </c>
      <c r="E1053" s="211"/>
      <c r="F1053" s="212"/>
      <c r="G1053" s="72">
        <f t="shared" ref="G1053:G1073" si="264">ROUND((F1053+E1053)*$C1053,2)</f>
        <v>0</v>
      </c>
      <c r="H1053" s="71">
        <f t="shared" ref="H1053:I1073" si="265">+E1053*(1+$J$4)</f>
        <v>0</v>
      </c>
      <c r="I1053" s="86">
        <f t="shared" si="265"/>
        <v>0</v>
      </c>
      <c r="J1053" s="72">
        <f t="shared" ref="J1053:J1073" si="266">ROUND((I1053+H1053)*$C1053,2)</f>
        <v>0</v>
      </c>
    </row>
    <row r="1054" spans="1:11" x14ac:dyDescent="0.25">
      <c r="A1054" s="162" t="s">
        <v>2156</v>
      </c>
      <c r="B1054" s="69" t="s">
        <v>1158</v>
      </c>
      <c r="C1054" s="70">
        <v>59</v>
      </c>
      <c r="D1054" s="131" t="s">
        <v>475</v>
      </c>
      <c r="E1054" s="211"/>
      <c r="F1054" s="212"/>
      <c r="G1054" s="72">
        <f t="shared" si="264"/>
        <v>0</v>
      </c>
      <c r="H1054" s="71">
        <f t="shared" si="265"/>
        <v>0</v>
      </c>
      <c r="I1054" s="86">
        <f t="shared" si="265"/>
        <v>0</v>
      </c>
      <c r="J1054" s="72">
        <f t="shared" si="266"/>
        <v>0</v>
      </c>
    </row>
    <row r="1055" spans="1:11" x14ac:dyDescent="0.25">
      <c r="A1055" s="162" t="s">
        <v>2157</v>
      </c>
      <c r="B1055" s="69" t="s">
        <v>1159</v>
      </c>
      <c r="C1055" s="70">
        <v>28</v>
      </c>
      <c r="D1055" s="131" t="s">
        <v>475</v>
      </c>
      <c r="E1055" s="211"/>
      <c r="F1055" s="212"/>
      <c r="G1055" s="72">
        <f t="shared" si="264"/>
        <v>0</v>
      </c>
      <c r="H1055" s="71">
        <f t="shared" si="265"/>
        <v>0</v>
      </c>
      <c r="I1055" s="86">
        <f t="shared" si="265"/>
        <v>0</v>
      </c>
      <c r="J1055" s="72">
        <f t="shared" si="266"/>
        <v>0</v>
      </c>
    </row>
    <row r="1056" spans="1:11" x14ac:dyDescent="0.25">
      <c r="A1056" s="162" t="s">
        <v>2158</v>
      </c>
      <c r="B1056" s="69" t="s">
        <v>1160</v>
      </c>
      <c r="C1056" s="70">
        <v>23</v>
      </c>
      <c r="D1056" s="131" t="s">
        <v>475</v>
      </c>
      <c r="E1056" s="211"/>
      <c r="F1056" s="212"/>
      <c r="G1056" s="72">
        <f t="shared" si="264"/>
        <v>0</v>
      </c>
      <c r="H1056" s="71">
        <f t="shared" si="265"/>
        <v>0</v>
      </c>
      <c r="I1056" s="86">
        <f t="shared" si="265"/>
        <v>0</v>
      </c>
      <c r="J1056" s="72">
        <f t="shared" si="266"/>
        <v>0</v>
      </c>
    </row>
    <row r="1057" spans="1:10" x14ac:dyDescent="0.25">
      <c r="A1057" s="162" t="s">
        <v>2159</v>
      </c>
      <c r="B1057" s="69" t="s">
        <v>1161</v>
      </c>
      <c r="C1057" s="70">
        <v>56</v>
      </c>
      <c r="D1057" s="131" t="s">
        <v>475</v>
      </c>
      <c r="E1057" s="211"/>
      <c r="F1057" s="212"/>
      <c r="G1057" s="72">
        <f t="shared" si="264"/>
        <v>0</v>
      </c>
      <c r="H1057" s="71">
        <f t="shared" si="265"/>
        <v>0</v>
      </c>
      <c r="I1057" s="86">
        <f t="shared" si="265"/>
        <v>0</v>
      </c>
      <c r="J1057" s="72">
        <f t="shared" si="266"/>
        <v>0</v>
      </c>
    </row>
    <row r="1058" spans="1:10" x14ac:dyDescent="0.25">
      <c r="A1058" s="162" t="s">
        <v>2160</v>
      </c>
      <c r="B1058" s="69" t="s">
        <v>1162</v>
      </c>
      <c r="C1058" s="70">
        <v>2</v>
      </c>
      <c r="D1058" s="131" t="s">
        <v>475</v>
      </c>
      <c r="E1058" s="211"/>
      <c r="F1058" s="212"/>
      <c r="G1058" s="72">
        <f t="shared" si="264"/>
        <v>0</v>
      </c>
      <c r="H1058" s="71">
        <f t="shared" si="265"/>
        <v>0</v>
      </c>
      <c r="I1058" s="86">
        <f t="shared" si="265"/>
        <v>0</v>
      </c>
      <c r="J1058" s="72">
        <f t="shared" si="266"/>
        <v>0</v>
      </c>
    </row>
    <row r="1059" spans="1:10" x14ac:dyDescent="0.25">
      <c r="A1059" s="162" t="s">
        <v>2161</v>
      </c>
      <c r="B1059" s="69" t="s">
        <v>1163</v>
      </c>
      <c r="C1059" s="70">
        <v>17</v>
      </c>
      <c r="D1059" s="131" t="s">
        <v>475</v>
      </c>
      <c r="E1059" s="211"/>
      <c r="F1059" s="212"/>
      <c r="G1059" s="72">
        <f t="shared" si="264"/>
        <v>0</v>
      </c>
      <c r="H1059" s="71">
        <f t="shared" si="265"/>
        <v>0</v>
      </c>
      <c r="I1059" s="86">
        <f t="shared" si="265"/>
        <v>0</v>
      </c>
      <c r="J1059" s="72">
        <f t="shared" si="266"/>
        <v>0</v>
      </c>
    </row>
    <row r="1060" spans="1:10" x14ac:dyDescent="0.25">
      <c r="A1060" s="162" t="s">
        <v>2162</v>
      </c>
      <c r="B1060" s="69" t="s">
        <v>1164</v>
      </c>
      <c r="C1060" s="70">
        <v>10</v>
      </c>
      <c r="D1060" s="131" t="s">
        <v>475</v>
      </c>
      <c r="E1060" s="211"/>
      <c r="F1060" s="212"/>
      <c r="G1060" s="72">
        <f t="shared" si="264"/>
        <v>0</v>
      </c>
      <c r="H1060" s="71">
        <f t="shared" si="265"/>
        <v>0</v>
      </c>
      <c r="I1060" s="86">
        <f t="shared" si="265"/>
        <v>0</v>
      </c>
      <c r="J1060" s="72">
        <f t="shared" si="266"/>
        <v>0</v>
      </c>
    </row>
    <row r="1061" spans="1:10" x14ac:dyDescent="0.25">
      <c r="A1061" s="162" t="s">
        <v>2163</v>
      </c>
      <c r="B1061" s="69" t="s">
        <v>1165</v>
      </c>
      <c r="C1061" s="70">
        <v>8</v>
      </c>
      <c r="D1061" s="131" t="s">
        <v>475</v>
      </c>
      <c r="E1061" s="211"/>
      <c r="F1061" s="212"/>
      <c r="G1061" s="72">
        <f t="shared" si="264"/>
        <v>0</v>
      </c>
      <c r="H1061" s="71">
        <f t="shared" si="265"/>
        <v>0</v>
      </c>
      <c r="I1061" s="86">
        <f t="shared" si="265"/>
        <v>0</v>
      </c>
      <c r="J1061" s="72">
        <f t="shared" si="266"/>
        <v>0</v>
      </c>
    </row>
    <row r="1062" spans="1:10" x14ac:dyDescent="0.25">
      <c r="A1062" s="162" t="s">
        <v>2164</v>
      </c>
      <c r="B1062" s="69" t="s">
        <v>1166</v>
      </c>
      <c r="C1062" s="70">
        <v>5</v>
      </c>
      <c r="D1062" s="131" t="s">
        <v>475</v>
      </c>
      <c r="E1062" s="211"/>
      <c r="F1062" s="212"/>
      <c r="G1062" s="72">
        <f t="shared" si="264"/>
        <v>0</v>
      </c>
      <c r="H1062" s="71">
        <f t="shared" si="265"/>
        <v>0</v>
      </c>
      <c r="I1062" s="86">
        <f t="shared" si="265"/>
        <v>0</v>
      </c>
      <c r="J1062" s="72">
        <f t="shared" si="266"/>
        <v>0</v>
      </c>
    </row>
    <row r="1063" spans="1:10" x14ac:dyDescent="0.25">
      <c r="A1063" s="162" t="s">
        <v>2165</v>
      </c>
      <c r="B1063" s="69" t="s">
        <v>1167</v>
      </c>
      <c r="C1063" s="70">
        <v>11</v>
      </c>
      <c r="D1063" s="131" t="s">
        <v>475</v>
      </c>
      <c r="E1063" s="211"/>
      <c r="F1063" s="212"/>
      <c r="G1063" s="72">
        <f t="shared" si="264"/>
        <v>0</v>
      </c>
      <c r="H1063" s="71">
        <f t="shared" si="265"/>
        <v>0</v>
      </c>
      <c r="I1063" s="86">
        <f t="shared" si="265"/>
        <v>0</v>
      </c>
      <c r="J1063" s="72">
        <f t="shared" si="266"/>
        <v>0</v>
      </c>
    </row>
    <row r="1064" spans="1:10" x14ac:dyDescent="0.25">
      <c r="A1064" s="162" t="s">
        <v>2166</v>
      </c>
      <c r="B1064" s="69" t="s">
        <v>1169</v>
      </c>
      <c r="C1064" s="70">
        <v>10</v>
      </c>
      <c r="D1064" s="131" t="s">
        <v>475</v>
      </c>
      <c r="E1064" s="211"/>
      <c r="F1064" s="212"/>
      <c r="G1064" s="72">
        <f t="shared" si="264"/>
        <v>0</v>
      </c>
      <c r="H1064" s="71">
        <f t="shared" si="265"/>
        <v>0</v>
      </c>
      <c r="I1064" s="86">
        <f t="shared" si="265"/>
        <v>0</v>
      </c>
      <c r="J1064" s="72">
        <f t="shared" si="266"/>
        <v>0</v>
      </c>
    </row>
    <row r="1065" spans="1:10" x14ac:dyDescent="0.25">
      <c r="A1065" s="162" t="s">
        <v>2167</v>
      </c>
      <c r="B1065" s="69" t="s">
        <v>1171</v>
      </c>
      <c r="C1065" s="70">
        <v>5</v>
      </c>
      <c r="D1065" s="131" t="s">
        <v>475</v>
      </c>
      <c r="E1065" s="211"/>
      <c r="F1065" s="212"/>
      <c r="G1065" s="72">
        <f t="shared" si="264"/>
        <v>0</v>
      </c>
      <c r="H1065" s="71">
        <f t="shared" si="265"/>
        <v>0</v>
      </c>
      <c r="I1065" s="86">
        <f t="shared" si="265"/>
        <v>0</v>
      </c>
      <c r="J1065" s="72">
        <f t="shared" si="266"/>
        <v>0</v>
      </c>
    </row>
    <row r="1066" spans="1:10" x14ac:dyDescent="0.25">
      <c r="A1066" s="162" t="s">
        <v>2168</v>
      </c>
      <c r="B1066" s="69" t="s">
        <v>1173</v>
      </c>
      <c r="C1066" s="70">
        <v>10</v>
      </c>
      <c r="D1066" s="131" t="s">
        <v>475</v>
      </c>
      <c r="E1066" s="211"/>
      <c r="F1066" s="212"/>
      <c r="G1066" s="72">
        <f t="shared" si="264"/>
        <v>0</v>
      </c>
      <c r="H1066" s="71">
        <f t="shared" si="265"/>
        <v>0</v>
      </c>
      <c r="I1066" s="86">
        <f t="shared" si="265"/>
        <v>0</v>
      </c>
      <c r="J1066" s="72">
        <f t="shared" si="266"/>
        <v>0</v>
      </c>
    </row>
    <row r="1067" spans="1:10" x14ac:dyDescent="0.25">
      <c r="A1067" s="162" t="s">
        <v>2169</v>
      </c>
      <c r="B1067" s="69" t="s">
        <v>1175</v>
      </c>
      <c r="C1067" s="70">
        <v>15</v>
      </c>
      <c r="D1067" s="131" t="s">
        <v>475</v>
      </c>
      <c r="E1067" s="211"/>
      <c r="F1067" s="212"/>
      <c r="G1067" s="72">
        <f t="shared" si="264"/>
        <v>0</v>
      </c>
      <c r="H1067" s="71">
        <f t="shared" si="265"/>
        <v>0</v>
      </c>
      <c r="I1067" s="86">
        <f t="shared" si="265"/>
        <v>0</v>
      </c>
      <c r="J1067" s="72">
        <f t="shared" si="266"/>
        <v>0</v>
      </c>
    </row>
    <row r="1068" spans="1:10" x14ac:dyDescent="0.25">
      <c r="A1068" s="162" t="s">
        <v>2170</v>
      </c>
      <c r="B1068" s="69" t="s">
        <v>1177</v>
      </c>
      <c r="C1068" s="70">
        <v>7</v>
      </c>
      <c r="D1068" s="131" t="s">
        <v>475</v>
      </c>
      <c r="E1068" s="211"/>
      <c r="F1068" s="212"/>
      <c r="G1068" s="72">
        <f t="shared" si="264"/>
        <v>0</v>
      </c>
      <c r="H1068" s="71">
        <f t="shared" si="265"/>
        <v>0</v>
      </c>
      <c r="I1068" s="86">
        <f t="shared" si="265"/>
        <v>0</v>
      </c>
      <c r="J1068" s="72">
        <f t="shared" si="266"/>
        <v>0</v>
      </c>
    </row>
    <row r="1069" spans="1:10" x14ac:dyDescent="0.25">
      <c r="A1069" s="162" t="s">
        <v>2171</v>
      </c>
      <c r="B1069" s="69" t="s">
        <v>1179</v>
      </c>
      <c r="C1069" s="70">
        <v>4</v>
      </c>
      <c r="D1069" s="131" t="s">
        <v>475</v>
      </c>
      <c r="E1069" s="211"/>
      <c r="F1069" s="212"/>
      <c r="G1069" s="72">
        <f t="shared" si="264"/>
        <v>0</v>
      </c>
      <c r="H1069" s="71">
        <f t="shared" si="265"/>
        <v>0</v>
      </c>
      <c r="I1069" s="86">
        <f t="shared" si="265"/>
        <v>0</v>
      </c>
      <c r="J1069" s="72">
        <f t="shared" si="266"/>
        <v>0</v>
      </c>
    </row>
    <row r="1070" spans="1:10" x14ac:dyDescent="0.25">
      <c r="A1070" s="162" t="s">
        <v>2172</v>
      </c>
      <c r="B1070" s="69" t="s">
        <v>1181</v>
      </c>
      <c r="C1070" s="70">
        <v>4</v>
      </c>
      <c r="D1070" s="131" t="s">
        <v>475</v>
      </c>
      <c r="E1070" s="211"/>
      <c r="F1070" s="212"/>
      <c r="G1070" s="72">
        <f t="shared" si="264"/>
        <v>0</v>
      </c>
      <c r="H1070" s="71">
        <f t="shared" si="265"/>
        <v>0</v>
      </c>
      <c r="I1070" s="86">
        <f t="shared" si="265"/>
        <v>0</v>
      </c>
      <c r="J1070" s="72">
        <f t="shared" si="266"/>
        <v>0</v>
      </c>
    </row>
    <row r="1071" spans="1:10" x14ac:dyDescent="0.25">
      <c r="A1071" s="162" t="s">
        <v>2173</v>
      </c>
      <c r="B1071" s="69" t="s">
        <v>1183</v>
      </c>
      <c r="C1071" s="70">
        <v>3</v>
      </c>
      <c r="D1071" s="131" t="s">
        <v>475</v>
      </c>
      <c r="E1071" s="211"/>
      <c r="F1071" s="212"/>
      <c r="G1071" s="72">
        <f t="shared" si="264"/>
        <v>0</v>
      </c>
      <c r="H1071" s="71">
        <f t="shared" si="265"/>
        <v>0</v>
      </c>
      <c r="I1071" s="86">
        <f t="shared" si="265"/>
        <v>0</v>
      </c>
      <c r="J1071" s="72">
        <f t="shared" si="266"/>
        <v>0</v>
      </c>
    </row>
    <row r="1072" spans="1:10" x14ac:dyDescent="0.25">
      <c r="A1072" s="162" t="s">
        <v>2174</v>
      </c>
      <c r="B1072" s="69" t="s">
        <v>1185</v>
      </c>
      <c r="C1072" s="70">
        <v>3</v>
      </c>
      <c r="D1072" s="131" t="s">
        <v>475</v>
      </c>
      <c r="E1072" s="211"/>
      <c r="F1072" s="212"/>
      <c r="G1072" s="72">
        <f t="shared" si="264"/>
        <v>0</v>
      </c>
      <c r="H1072" s="71">
        <f t="shared" si="265"/>
        <v>0</v>
      </c>
      <c r="I1072" s="86">
        <f t="shared" si="265"/>
        <v>0</v>
      </c>
      <c r="J1072" s="72">
        <f t="shared" si="266"/>
        <v>0</v>
      </c>
    </row>
    <row r="1073" spans="1:11" x14ac:dyDescent="0.25">
      <c r="A1073" s="162" t="s">
        <v>2175</v>
      </c>
      <c r="B1073" s="69" t="s">
        <v>1186</v>
      </c>
      <c r="C1073" s="70">
        <v>2</v>
      </c>
      <c r="D1073" s="131" t="s">
        <v>475</v>
      </c>
      <c r="E1073" s="211"/>
      <c r="F1073" s="212"/>
      <c r="G1073" s="72">
        <f t="shared" si="264"/>
        <v>0</v>
      </c>
      <c r="H1073" s="71">
        <f t="shared" si="265"/>
        <v>0</v>
      </c>
      <c r="I1073" s="86">
        <f t="shared" si="265"/>
        <v>0</v>
      </c>
      <c r="J1073" s="72">
        <f t="shared" si="266"/>
        <v>0</v>
      </c>
    </row>
    <row r="1074" spans="1:11" x14ac:dyDescent="0.25">
      <c r="A1074" s="79" t="s">
        <v>54</v>
      </c>
      <c r="B1074" s="80" t="s">
        <v>1187</v>
      </c>
      <c r="C1074" s="70"/>
      <c r="D1074" s="81"/>
      <c r="E1074" s="82"/>
      <c r="F1074" s="82"/>
      <c r="G1074" s="83">
        <f>SUBTOTAL(9,G1053:G1073)</f>
        <v>0</v>
      </c>
      <c r="H1074" s="82"/>
      <c r="I1074" s="82"/>
      <c r="J1074" s="83">
        <f>SUBTOTAL(9,J1053:J1073)</f>
        <v>0</v>
      </c>
    </row>
    <row r="1075" spans="1:11" x14ac:dyDescent="0.25">
      <c r="A1075" s="79" t="s">
        <v>2176</v>
      </c>
      <c r="B1075" s="84" t="s">
        <v>1188</v>
      </c>
      <c r="C1075" s="70"/>
      <c r="D1075" s="81"/>
      <c r="E1075" s="82"/>
      <c r="F1075" s="82"/>
      <c r="G1075" s="83"/>
      <c r="H1075" s="82"/>
      <c r="I1075" s="82"/>
      <c r="J1075" s="83"/>
    </row>
    <row r="1076" spans="1:11" x14ac:dyDescent="0.25">
      <c r="A1076" s="162" t="s">
        <v>2177</v>
      </c>
      <c r="B1076" s="69" t="s">
        <v>1189</v>
      </c>
      <c r="C1076" s="70">
        <v>10</v>
      </c>
      <c r="D1076" s="131" t="s">
        <v>475</v>
      </c>
      <c r="E1076" s="211"/>
      <c r="F1076" s="212"/>
      <c r="G1076" s="72">
        <f t="shared" ref="G1076:G1080" si="267">ROUND((F1076+E1076)*$C1076,2)</f>
        <v>0</v>
      </c>
      <c r="H1076" s="71">
        <f t="shared" ref="H1076:I1080" si="268">+E1076*(1+$J$4)</f>
        <v>0</v>
      </c>
      <c r="I1076" s="86">
        <f t="shared" si="268"/>
        <v>0</v>
      </c>
      <c r="J1076" s="72">
        <f t="shared" ref="J1076:J1080" si="269">ROUND((I1076+H1076)*$C1076,2)</f>
        <v>0</v>
      </c>
    </row>
    <row r="1077" spans="1:11" x14ac:dyDescent="0.25">
      <c r="A1077" s="162" t="s">
        <v>2178</v>
      </c>
      <c r="B1077" s="69" t="s">
        <v>1190</v>
      </c>
      <c r="C1077" s="70">
        <v>13</v>
      </c>
      <c r="D1077" s="131" t="s">
        <v>475</v>
      </c>
      <c r="E1077" s="211"/>
      <c r="F1077" s="212"/>
      <c r="G1077" s="72">
        <f t="shared" si="267"/>
        <v>0</v>
      </c>
      <c r="H1077" s="71">
        <f t="shared" si="268"/>
        <v>0</v>
      </c>
      <c r="I1077" s="86">
        <f t="shared" si="268"/>
        <v>0</v>
      </c>
      <c r="J1077" s="72">
        <f t="shared" si="269"/>
        <v>0</v>
      </c>
    </row>
    <row r="1078" spans="1:11" x14ac:dyDescent="0.25">
      <c r="A1078" s="162" t="s">
        <v>2179</v>
      </c>
      <c r="B1078" s="69" t="s">
        <v>1191</v>
      </c>
      <c r="C1078" s="70">
        <v>9</v>
      </c>
      <c r="D1078" s="131" t="s">
        <v>475</v>
      </c>
      <c r="E1078" s="211"/>
      <c r="F1078" s="212"/>
      <c r="G1078" s="72">
        <f t="shared" si="267"/>
        <v>0</v>
      </c>
      <c r="H1078" s="71">
        <f t="shared" si="268"/>
        <v>0</v>
      </c>
      <c r="I1078" s="86">
        <f t="shared" si="268"/>
        <v>0</v>
      </c>
      <c r="J1078" s="72">
        <f t="shared" si="269"/>
        <v>0</v>
      </c>
    </row>
    <row r="1079" spans="1:11" s="5" customFormat="1" x14ac:dyDescent="0.25">
      <c r="A1079" s="162" t="s">
        <v>2180</v>
      </c>
      <c r="B1079" s="69" t="s">
        <v>1192</v>
      </c>
      <c r="C1079" s="70">
        <v>17</v>
      </c>
      <c r="D1079" s="131" t="s">
        <v>475</v>
      </c>
      <c r="E1079" s="211"/>
      <c r="F1079" s="212"/>
      <c r="G1079" s="72">
        <f t="shared" si="267"/>
        <v>0</v>
      </c>
      <c r="H1079" s="71">
        <f t="shared" si="268"/>
        <v>0</v>
      </c>
      <c r="I1079" s="86">
        <f t="shared" si="268"/>
        <v>0</v>
      </c>
      <c r="J1079" s="72">
        <f t="shared" si="269"/>
        <v>0</v>
      </c>
      <c r="K1079" s="1"/>
    </row>
    <row r="1080" spans="1:11" x14ac:dyDescent="0.25">
      <c r="A1080" s="162" t="s">
        <v>2181</v>
      </c>
      <c r="B1080" s="69" t="s">
        <v>1193</v>
      </c>
      <c r="C1080" s="70">
        <v>17</v>
      </c>
      <c r="D1080" s="131" t="s">
        <v>475</v>
      </c>
      <c r="E1080" s="211"/>
      <c r="F1080" s="212"/>
      <c r="G1080" s="72">
        <f t="shared" si="267"/>
        <v>0</v>
      </c>
      <c r="H1080" s="71">
        <f t="shared" si="268"/>
        <v>0</v>
      </c>
      <c r="I1080" s="86">
        <f t="shared" si="268"/>
        <v>0</v>
      </c>
      <c r="J1080" s="72">
        <f t="shared" si="269"/>
        <v>0</v>
      </c>
    </row>
    <row r="1081" spans="1:11" x14ac:dyDescent="0.25">
      <c r="A1081" s="79" t="s">
        <v>54</v>
      </c>
      <c r="B1081" s="80" t="s">
        <v>1194</v>
      </c>
      <c r="C1081" s="70"/>
      <c r="D1081" s="81"/>
      <c r="E1081" s="82"/>
      <c r="F1081" s="82"/>
      <c r="G1081" s="83">
        <f>SUBTOTAL(9,G1076:G1080)</f>
        <v>0</v>
      </c>
      <c r="H1081" s="82"/>
      <c r="I1081" s="82"/>
      <c r="J1081" s="83">
        <f>SUBTOTAL(9,J1076:J1080)</f>
        <v>0</v>
      </c>
    </row>
    <row r="1082" spans="1:11" x14ac:dyDescent="0.25">
      <c r="A1082" s="68" t="s">
        <v>2182</v>
      </c>
      <c r="B1082" s="123" t="s">
        <v>1195</v>
      </c>
      <c r="C1082" s="103"/>
      <c r="D1082" s="124"/>
      <c r="E1082" s="108"/>
      <c r="F1082" s="108"/>
      <c r="G1082" s="125"/>
      <c r="H1082" s="108"/>
      <c r="I1082" s="108"/>
      <c r="J1082" s="125"/>
      <c r="K1082" s="5"/>
    </row>
    <row r="1083" spans="1:11" x14ac:dyDescent="0.25">
      <c r="A1083" s="162" t="s">
        <v>2183</v>
      </c>
      <c r="B1083" s="69" t="s">
        <v>1197</v>
      </c>
      <c r="C1083" s="70">
        <v>8</v>
      </c>
      <c r="D1083" s="131" t="s">
        <v>475</v>
      </c>
      <c r="E1083" s="211"/>
      <c r="F1083" s="212"/>
      <c r="G1083" s="72">
        <f t="shared" ref="G1083:G1089" si="270">ROUND((F1083+E1083)*$C1083,2)</f>
        <v>0</v>
      </c>
      <c r="H1083" s="71">
        <f t="shared" ref="H1083:I1089" si="271">+E1083*(1+$J$4)</f>
        <v>0</v>
      </c>
      <c r="I1083" s="86">
        <f t="shared" si="271"/>
        <v>0</v>
      </c>
      <c r="J1083" s="72">
        <f t="shared" ref="J1083:J1089" si="272">ROUND((I1083+H1083)*$C1083,2)</f>
        <v>0</v>
      </c>
    </row>
    <row r="1084" spans="1:11" ht="25.5" x14ac:dyDescent="0.25">
      <c r="A1084" s="162" t="s">
        <v>2184</v>
      </c>
      <c r="B1084" s="69" t="s">
        <v>1199</v>
      </c>
      <c r="C1084" s="70">
        <v>1</v>
      </c>
      <c r="D1084" s="131" t="s">
        <v>475</v>
      </c>
      <c r="E1084" s="211"/>
      <c r="F1084" s="212"/>
      <c r="G1084" s="72">
        <f t="shared" si="270"/>
        <v>0</v>
      </c>
      <c r="H1084" s="71">
        <f t="shared" si="271"/>
        <v>0</v>
      </c>
      <c r="I1084" s="86">
        <f t="shared" si="271"/>
        <v>0</v>
      </c>
      <c r="J1084" s="72">
        <f t="shared" si="272"/>
        <v>0</v>
      </c>
    </row>
    <row r="1085" spans="1:11" ht="25.5" x14ac:dyDescent="0.25">
      <c r="A1085" s="162" t="s">
        <v>2185</v>
      </c>
      <c r="B1085" s="69" t="s">
        <v>1201</v>
      </c>
      <c r="C1085" s="70">
        <v>2</v>
      </c>
      <c r="D1085" s="131" t="s">
        <v>475</v>
      </c>
      <c r="E1085" s="211"/>
      <c r="F1085" s="212"/>
      <c r="G1085" s="72">
        <f t="shared" si="270"/>
        <v>0</v>
      </c>
      <c r="H1085" s="71">
        <f t="shared" si="271"/>
        <v>0</v>
      </c>
      <c r="I1085" s="86">
        <f t="shared" si="271"/>
        <v>0</v>
      </c>
      <c r="J1085" s="72">
        <f t="shared" si="272"/>
        <v>0</v>
      </c>
    </row>
    <row r="1086" spans="1:11" ht="25.5" x14ac:dyDescent="0.25">
      <c r="A1086" s="162" t="s">
        <v>2186</v>
      </c>
      <c r="B1086" s="69" t="s">
        <v>1202</v>
      </c>
      <c r="C1086" s="70">
        <v>1</v>
      </c>
      <c r="D1086" s="131" t="s">
        <v>475</v>
      </c>
      <c r="E1086" s="211"/>
      <c r="F1086" s="212"/>
      <c r="G1086" s="72">
        <f t="shared" si="270"/>
        <v>0</v>
      </c>
      <c r="H1086" s="71">
        <f t="shared" si="271"/>
        <v>0</v>
      </c>
      <c r="I1086" s="86">
        <f t="shared" si="271"/>
        <v>0</v>
      </c>
      <c r="J1086" s="72">
        <f t="shared" si="272"/>
        <v>0</v>
      </c>
    </row>
    <row r="1087" spans="1:11" ht="25.5" x14ac:dyDescent="0.25">
      <c r="A1087" s="162" t="s">
        <v>2187</v>
      </c>
      <c r="B1087" s="69" t="s">
        <v>1203</v>
      </c>
      <c r="C1087" s="70">
        <v>1</v>
      </c>
      <c r="D1087" s="131" t="s">
        <v>475</v>
      </c>
      <c r="E1087" s="211"/>
      <c r="F1087" s="212"/>
      <c r="G1087" s="72">
        <f t="shared" si="270"/>
        <v>0</v>
      </c>
      <c r="H1087" s="71">
        <f t="shared" si="271"/>
        <v>0</v>
      </c>
      <c r="I1087" s="86">
        <f t="shared" si="271"/>
        <v>0</v>
      </c>
      <c r="J1087" s="72">
        <f t="shared" si="272"/>
        <v>0</v>
      </c>
    </row>
    <row r="1088" spans="1:11" s="5" customFormat="1" x14ac:dyDescent="0.25">
      <c r="A1088" s="162" t="s">
        <v>2188</v>
      </c>
      <c r="B1088" s="69" t="s">
        <v>1204</v>
      </c>
      <c r="C1088" s="70">
        <v>1</v>
      </c>
      <c r="D1088" s="131" t="s">
        <v>196</v>
      </c>
      <c r="E1088" s="211"/>
      <c r="F1088" s="212"/>
      <c r="G1088" s="72">
        <f t="shared" si="270"/>
        <v>0</v>
      </c>
      <c r="H1088" s="71">
        <f t="shared" si="271"/>
        <v>0</v>
      </c>
      <c r="I1088" s="86">
        <f t="shared" si="271"/>
        <v>0</v>
      </c>
      <c r="J1088" s="72">
        <f t="shared" si="272"/>
        <v>0</v>
      </c>
      <c r="K1088" s="1"/>
    </row>
    <row r="1089" spans="1:11" ht="25.5" x14ac:dyDescent="0.25">
      <c r="A1089" s="162" t="s">
        <v>2189</v>
      </c>
      <c r="B1089" s="180" t="s">
        <v>1205</v>
      </c>
      <c r="C1089" s="70">
        <v>11</v>
      </c>
      <c r="D1089" s="131" t="s">
        <v>475</v>
      </c>
      <c r="E1089" s="211"/>
      <c r="F1089" s="212"/>
      <c r="G1089" s="72">
        <f t="shared" si="270"/>
        <v>0</v>
      </c>
      <c r="H1089" s="71">
        <f t="shared" si="271"/>
        <v>0</v>
      </c>
      <c r="I1089" s="86">
        <f t="shared" si="271"/>
        <v>0</v>
      </c>
      <c r="J1089" s="72">
        <f t="shared" si="272"/>
        <v>0</v>
      </c>
    </row>
    <row r="1090" spans="1:11" x14ac:dyDescent="0.25">
      <c r="A1090" s="79" t="s">
        <v>54</v>
      </c>
      <c r="B1090" s="80" t="s">
        <v>1206</v>
      </c>
      <c r="C1090" s="70"/>
      <c r="D1090" s="81"/>
      <c r="E1090" s="82"/>
      <c r="F1090" s="82"/>
      <c r="G1090" s="83">
        <f>SUBTOTAL(9,G1083:G1089)</f>
        <v>0</v>
      </c>
      <c r="H1090" s="82"/>
      <c r="I1090" s="82"/>
      <c r="J1090" s="83">
        <f>SUBTOTAL(9,J1083:J1089)</f>
        <v>0</v>
      </c>
    </row>
    <row r="1091" spans="1:11" x14ac:dyDescent="0.25">
      <c r="A1091" s="68" t="s">
        <v>2190</v>
      </c>
      <c r="B1091" s="123" t="s">
        <v>1207</v>
      </c>
      <c r="C1091" s="103"/>
      <c r="D1091" s="124"/>
      <c r="E1091" s="108"/>
      <c r="F1091" s="108"/>
      <c r="G1091" s="125"/>
      <c r="H1091" s="108"/>
      <c r="I1091" s="108"/>
      <c r="J1091" s="125"/>
      <c r="K1091" s="5"/>
    </row>
    <row r="1092" spans="1:11" x14ac:dyDescent="0.25">
      <c r="A1092" s="79" t="s">
        <v>2191</v>
      </c>
      <c r="B1092" s="84" t="s">
        <v>1208</v>
      </c>
      <c r="C1092" s="70"/>
      <c r="D1092" s="81"/>
      <c r="E1092" s="82"/>
      <c r="F1092" s="82"/>
      <c r="G1092" s="83"/>
      <c r="H1092" s="82"/>
      <c r="I1092" s="82"/>
      <c r="J1092" s="83"/>
    </row>
    <row r="1093" spans="1:11" x14ac:dyDescent="0.25">
      <c r="A1093" s="162" t="s">
        <v>2192</v>
      </c>
      <c r="B1093" s="69" t="s">
        <v>1209</v>
      </c>
      <c r="C1093" s="70">
        <v>5</v>
      </c>
      <c r="D1093" s="131" t="s">
        <v>267</v>
      </c>
      <c r="E1093" s="211"/>
      <c r="F1093" s="212"/>
      <c r="G1093" s="72">
        <f t="shared" ref="G1093:G1101" si="273">ROUND((F1093+E1093)*$C1093,2)</f>
        <v>0</v>
      </c>
      <c r="H1093" s="71">
        <f t="shared" ref="H1093:I1101" si="274">+E1093*(1+$J$4)</f>
        <v>0</v>
      </c>
      <c r="I1093" s="86">
        <f t="shared" si="274"/>
        <v>0</v>
      </c>
      <c r="J1093" s="72">
        <f t="shared" ref="J1093:J1101" si="275">ROUND((I1093+H1093)*$C1093,2)</f>
        <v>0</v>
      </c>
    </row>
    <row r="1094" spans="1:11" x14ac:dyDescent="0.25">
      <c r="A1094" s="162" t="s">
        <v>2193</v>
      </c>
      <c r="B1094" s="69" t="s">
        <v>1210</v>
      </c>
      <c r="C1094" s="70">
        <v>100</v>
      </c>
      <c r="D1094" s="131" t="s">
        <v>267</v>
      </c>
      <c r="E1094" s="211"/>
      <c r="F1094" s="212"/>
      <c r="G1094" s="72">
        <f t="shared" si="273"/>
        <v>0</v>
      </c>
      <c r="H1094" s="71">
        <f t="shared" si="274"/>
        <v>0</v>
      </c>
      <c r="I1094" s="86">
        <f t="shared" si="274"/>
        <v>0</v>
      </c>
      <c r="J1094" s="72">
        <f t="shared" si="275"/>
        <v>0</v>
      </c>
    </row>
    <row r="1095" spans="1:11" x14ac:dyDescent="0.25">
      <c r="A1095" s="162" t="s">
        <v>2194</v>
      </c>
      <c r="B1095" s="69" t="s">
        <v>1211</v>
      </c>
      <c r="C1095" s="70">
        <v>160</v>
      </c>
      <c r="D1095" s="131" t="s">
        <v>267</v>
      </c>
      <c r="E1095" s="211"/>
      <c r="F1095" s="212"/>
      <c r="G1095" s="72">
        <f t="shared" si="273"/>
        <v>0</v>
      </c>
      <c r="H1095" s="71">
        <f t="shared" si="274"/>
        <v>0</v>
      </c>
      <c r="I1095" s="86">
        <f t="shared" si="274"/>
        <v>0</v>
      </c>
      <c r="J1095" s="72">
        <f t="shared" si="275"/>
        <v>0</v>
      </c>
    </row>
    <row r="1096" spans="1:11" x14ac:dyDescent="0.25">
      <c r="A1096" s="162" t="s">
        <v>2195</v>
      </c>
      <c r="B1096" s="69" t="s">
        <v>1212</v>
      </c>
      <c r="C1096" s="70">
        <v>73</v>
      </c>
      <c r="D1096" s="131" t="s">
        <v>267</v>
      </c>
      <c r="E1096" s="211"/>
      <c r="F1096" s="212"/>
      <c r="G1096" s="72">
        <f t="shared" si="273"/>
        <v>0</v>
      </c>
      <c r="H1096" s="71">
        <f t="shared" si="274"/>
        <v>0</v>
      </c>
      <c r="I1096" s="86">
        <f t="shared" si="274"/>
        <v>0</v>
      </c>
      <c r="J1096" s="72">
        <f t="shared" si="275"/>
        <v>0</v>
      </c>
    </row>
    <row r="1097" spans="1:11" x14ac:dyDescent="0.25">
      <c r="A1097" s="162" t="s">
        <v>2196</v>
      </c>
      <c r="B1097" s="69" t="s">
        <v>1213</v>
      </c>
      <c r="C1097" s="70">
        <v>370</v>
      </c>
      <c r="D1097" s="131" t="s">
        <v>267</v>
      </c>
      <c r="E1097" s="211"/>
      <c r="F1097" s="212"/>
      <c r="G1097" s="72">
        <f t="shared" si="273"/>
        <v>0</v>
      </c>
      <c r="H1097" s="71">
        <f t="shared" si="274"/>
        <v>0</v>
      </c>
      <c r="I1097" s="86">
        <f t="shared" si="274"/>
        <v>0</v>
      </c>
      <c r="J1097" s="72">
        <f t="shared" si="275"/>
        <v>0</v>
      </c>
    </row>
    <row r="1098" spans="1:11" x14ac:dyDescent="0.25">
      <c r="A1098" s="162" t="s">
        <v>2197</v>
      </c>
      <c r="B1098" s="69" t="s">
        <v>1214</v>
      </c>
      <c r="C1098" s="70">
        <v>250</v>
      </c>
      <c r="D1098" s="131" t="s">
        <v>267</v>
      </c>
      <c r="E1098" s="211"/>
      <c r="F1098" s="212"/>
      <c r="G1098" s="72">
        <f t="shared" si="273"/>
        <v>0</v>
      </c>
      <c r="H1098" s="71">
        <f t="shared" si="274"/>
        <v>0</v>
      </c>
      <c r="I1098" s="86">
        <f t="shared" si="274"/>
        <v>0</v>
      </c>
      <c r="J1098" s="72">
        <f t="shared" si="275"/>
        <v>0</v>
      </c>
    </row>
    <row r="1099" spans="1:11" x14ac:dyDescent="0.25">
      <c r="A1099" s="162" t="s">
        <v>2198</v>
      </c>
      <c r="B1099" s="69" t="s">
        <v>1215</v>
      </c>
      <c r="C1099" s="70">
        <v>41</v>
      </c>
      <c r="D1099" s="131" t="s">
        <v>267</v>
      </c>
      <c r="E1099" s="211"/>
      <c r="F1099" s="212"/>
      <c r="G1099" s="72">
        <f t="shared" si="273"/>
        <v>0</v>
      </c>
      <c r="H1099" s="71">
        <f t="shared" si="274"/>
        <v>0</v>
      </c>
      <c r="I1099" s="86">
        <f t="shared" si="274"/>
        <v>0</v>
      </c>
      <c r="J1099" s="72">
        <f t="shared" si="275"/>
        <v>0</v>
      </c>
    </row>
    <row r="1100" spans="1:11" x14ac:dyDescent="0.25">
      <c r="A1100" s="162" t="s">
        <v>2199</v>
      </c>
      <c r="B1100" s="69" t="s">
        <v>1216</v>
      </c>
      <c r="C1100" s="70">
        <v>22</v>
      </c>
      <c r="D1100" s="131" t="s">
        <v>267</v>
      </c>
      <c r="E1100" s="211"/>
      <c r="F1100" s="212"/>
      <c r="G1100" s="72">
        <f t="shared" si="273"/>
        <v>0</v>
      </c>
      <c r="H1100" s="71">
        <f t="shared" si="274"/>
        <v>0</v>
      </c>
      <c r="I1100" s="86">
        <f t="shared" si="274"/>
        <v>0</v>
      </c>
      <c r="J1100" s="72">
        <f t="shared" si="275"/>
        <v>0</v>
      </c>
    </row>
    <row r="1101" spans="1:11" x14ac:dyDescent="0.25">
      <c r="A1101" s="162" t="s">
        <v>2200</v>
      </c>
      <c r="B1101" s="69" t="s">
        <v>1217</v>
      </c>
      <c r="C1101" s="70">
        <v>16</v>
      </c>
      <c r="D1101" s="131" t="s">
        <v>267</v>
      </c>
      <c r="E1101" s="211"/>
      <c r="F1101" s="212"/>
      <c r="G1101" s="72">
        <f t="shared" si="273"/>
        <v>0</v>
      </c>
      <c r="H1101" s="71">
        <f t="shared" si="274"/>
        <v>0</v>
      </c>
      <c r="I1101" s="86">
        <f t="shared" si="274"/>
        <v>0</v>
      </c>
      <c r="J1101" s="72">
        <f t="shared" si="275"/>
        <v>0</v>
      </c>
    </row>
    <row r="1102" spans="1:11" x14ac:dyDescent="0.25">
      <c r="A1102" s="79" t="s">
        <v>54</v>
      </c>
      <c r="B1102" s="80" t="s">
        <v>1218</v>
      </c>
      <c r="C1102" s="70"/>
      <c r="D1102" s="81"/>
      <c r="E1102" s="82"/>
      <c r="F1102" s="82"/>
      <c r="G1102" s="83">
        <f>SUBTOTAL(9,G1093:G1101)</f>
        <v>0</v>
      </c>
      <c r="H1102" s="82"/>
      <c r="I1102" s="82"/>
      <c r="J1102" s="83">
        <f>SUBTOTAL(9,J1093:J1101)</f>
        <v>0</v>
      </c>
    </row>
    <row r="1103" spans="1:11" x14ac:dyDescent="0.25">
      <c r="A1103" s="79" t="s">
        <v>2201</v>
      </c>
      <c r="B1103" s="84" t="s">
        <v>1219</v>
      </c>
      <c r="C1103" s="70"/>
      <c r="D1103" s="81"/>
      <c r="E1103" s="82"/>
      <c r="F1103" s="82"/>
      <c r="G1103" s="83"/>
      <c r="H1103" s="82"/>
      <c r="I1103" s="82"/>
      <c r="J1103" s="83"/>
    </row>
    <row r="1104" spans="1:11" x14ac:dyDescent="0.25">
      <c r="A1104" s="162" t="s">
        <v>2202</v>
      </c>
      <c r="B1104" s="69" t="s">
        <v>1220</v>
      </c>
      <c r="C1104" s="70">
        <v>40</v>
      </c>
      <c r="D1104" s="131" t="s">
        <v>475</v>
      </c>
      <c r="E1104" s="211"/>
      <c r="F1104" s="212"/>
      <c r="G1104" s="72">
        <f t="shared" ref="G1104:G1124" si="276">ROUND((F1104+E1104)*$C1104,2)</f>
        <v>0</v>
      </c>
      <c r="H1104" s="71">
        <f t="shared" ref="H1104:I1124" si="277">+E1104*(1+$J$4)</f>
        <v>0</v>
      </c>
      <c r="I1104" s="86">
        <f t="shared" si="277"/>
        <v>0</v>
      </c>
      <c r="J1104" s="72">
        <f t="shared" ref="J1104:J1124" si="278">ROUND((I1104+H1104)*$C1104,2)</f>
        <v>0</v>
      </c>
    </row>
    <row r="1105" spans="1:10" x14ac:dyDescent="0.25">
      <c r="A1105" s="162" t="s">
        <v>2203</v>
      </c>
      <c r="B1105" s="69" t="s">
        <v>1221</v>
      </c>
      <c r="C1105" s="70">
        <v>77</v>
      </c>
      <c r="D1105" s="131" t="s">
        <v>475</v>
      </c>
      <c r="E1105" s="211"/>
      <c r="F1105" s="212"/>
      <c r="G1105" s="72">
        <f t="shared" si="276"/>
        <v>0</v>
      </c>
      <c r="H1105" s="71">
        <f t="shared" si="277"/>
        <v>0</v>
      </c>
      <c r="I1105" s="86">
        <f t="shared" si="277"/>
        <v>0</v>
      </c>
      <c r="J1105" s="72">
        <f t="shared" si="278"/>
        <v>0</v>
      </c>
    </row>
    <row r="1106" spans="1:10" x14ac:dyDescent="0.25">
      <c r="A1106" s="162" t="s">
        <v>2204</v>
      </c>
      <c r="B1106" s="69" t="s">
        <v>1222</v>
      </c>
      <c r="C1106" s="70">
        <v>8</v>
      </c>
      <c r="D1106" s="131" t="s">
        <v>475</v>
      </c>
      <c r="E1106" s="211"/>
      <c r="F1106" s="212"/>
      <c r="G1106" s="72">
        <f t="shared" si="276"/>
        <v>0</v>
      </c>
      <c r="H1106" s="71">
        <f t="shared" si="277"/>
        <v>0</v>
      </c>
      <c r="I1106" s="86">
        <f t="shared" si="277"/>
        <v>0</v>
      </c>
      <c r="J1106" s="72">
        <f t="shared" si="278"/>
        <v>0</v>
      </c>
    </row>
    <row r="1107" spans="1:10" x14ac:dyDescent="0.25">
      <c r="A1107" s="162" t="s">
        <v>2205</v>
      </c>
      <c r="B1107" s="69" t="s">
        <v>1223</v>
      </c>
      <c r="C1107" s="70">
        <v>20</v>
      </c>
      <c r="D1107" s="131" t="s">
        <v>475</v>
      </c>
      <c r="E1107" s="211"/>
      <c r="F1107" s="212"/>
      <c r="G1107" s="72">
        <f t="shared" si="276"/>
        <v>0</v>
      </c>
      <c r="H1107" s="71">
        <f t="shared" si="277"/>
        <v>0</v>
      </c>
      <c r="I1107" s="86">
        <f t="shared" si="277"/>
        <v>0</v>
      </c>
      <c r="J1107" s="72">
        <f t="shared" si="278"/>
        <v>0</v>
      </c>
    </row>
    <row r="1108" spans="1:10" x14ac:dyDescent="0.25">
      <c r="A1108" s="162" t="s">
        <v>2206</v>
      </c>
      <c r="B1108" s="69" t="s">
        <v>1224</v>
      </c>
      <c r="C1108" s="70">
        <v>23</v>
      </c>
      <c r="D1108" s="131" t="s">
        <v>475</v>
      </c>
      <c r="E1108" s="211"/>
      <c r="F1108" s="212"/>
      <c r="G1108" s="72">
        <f t="shared" si="276"/>
        <v>0</v>
      </c>
      <c r="H1108" s="71">
        <f t="shared" si="277"/>
        <v>0</v>
      </c>
      <c r="I1108" s="86">
        <f t="shared" si="277"/>
        <v>0</v>
      </c>
      <c r="J1108" s="72">
        <f t="shared" si="278"/>
        <v>0</v>
      </c>
    </row>
    <row r="1109" spans="1:10" x14ac:dyDescent="0.25">
      <c r="A1109" s="162" t="s">
        <v>2207</v>
      </c>
      <c r="B1109" s="69" t="s">
        <v>1225</v>
      </c>
      <c r="C1109" s="70">
        <v>52</v>
      </c>
      <c r="D1109" s="131" t="s">
        <v>475</v>
      </c>
      <c r="E1109" s="211"/>
      <c r="F1109" s="212"/>
      <c r="G1109" s="72">
        <f t="shared" si="276"/>
        <v>0</v>
      </c>
      <c r="H1109" s="71">
        <f t="shared" si="277"/>
        <v>0</v>
      </c>
      <c r="I1109" s="86">
        <f t="shared" si="277"/>
        <v>0</v>
      </c>
      <c r="J1109" s="72">
        <f t="shared" si="278"/>
        <v>0</v>
      </c>
    </row>
    <row r="1110" spans="1:10" x14ac:dyDescent="0.25">
      <c r="A1110" s="162" t="s">
        <v>2208</v>
      </c>
      <c r="B1110" s="69" t="s">
        <v>1226</v>
      </c>
      <c r="C1110" s="70">
        <v>22</v>
      </c>
      <c r="D1110" s="131" t="s">
        <v>475</v>
      </c>
      <c r="E1110" s="211"/>
      <c r="F1110" s="212"/>
      <c r="G1110" s="72">
        <f t="shared" si="276"/>
        <v>0</v>
      </c>
      <c r="H1110" s="71">
        <f t="shared" si="277"/>
        <v>0</v>
      </c>
      <c r="I1110" s="86">
        <f t="shared" si="277"/>
        <v>0</v>
      </c>
      <c r="J1110" s="72">
        <f t="shared" si="278"/>
        <v>0</v>
      </c>
    </row>
    <row r="1111" spans="1:10" x14ac:dyDescent="0.25">
      <c r="A1111" s="162" t="s">
        <v>2209</v>
      </c>
      <c r="B1111" s="69" t="s">
        <v>1227</v>
      </c>
      <c r="C1111" s="70">
        <v>32</v>
      </c>
      <c r="D1111" s="131" t="s">
        <v>475</v>
      </c>
      <c r="E1111" s="211"/>
      <c r="F1111" s="212"/>
      <c r="G1111" s="72">
        <f t="shared" si="276"/>
        <v>0</v>
      </c>
      <c r="H1111" s="71">
        <f t="shared" si="277"/>
        <v>0</v>
      </c>
      <c r="I1111" s="86">
        <f t="shared" si="277"/>
        <v>0</v>
      </c>
      <c r="J1111" s="72">
        <f t="shared" si="278"/>
        <v>0</v>
      </c>
    </row>
    <row r="1112" spans="1:10" x14ac:dyDescent="0.25">
      <c r="A1112" s="162" t="s">
        <v>2210</v>
      </c>
      <c r="B1112" s="69" t="s">
        <v>1228</v>
      </c>
      <c r="C1112" s="70">
        <v>23</v>
      </c>
      <c r="D1112" s="131" t="s">
        <v>475</v>
      </c>
      <c r="E1112" s="211"/>
      <c r="F1112" s="212"/>
      <c r="G1112" s="72">
        <f t="shared" si="276"/>
        <v>0</v>
      </c>
      <c r="H1112" s="71">
        <f t="shared" si="277"/>
        <v>0</v>
      </c>
      <c r="I1112" s="86">
        <f t="shared" si="277"/>
        <v>0</v>
      </c>
      <c r="J1112" s="72">
        <f t="shared" si="278"/>
        <v>0</v>
      </c>
    </row>
    <row r="1113" spans="1:10" x14ac:dyDescent="0.25">
      <c r="A1113" s="162" t="s">
        <v>2211</v>
      </c>
      <c r="B1113" s="69" t="s">
        <v>1229</v>
      </c>
      <c r="C1113" s="70">
        <v>2</v>
      </c>
      <c r="D1113" s="131" t="s">
        <v>475</v>
      </c>
      <c r="E1113" s="211"/>
      <c r="F1113" s="212"/>
      <c r="G1113" s="72">
        <f t="shared" si="276"/>
        <v>0</v>
      </c>
      <c r="H1113" s="71">
        <f t="shared" si="277"/>
        <v>0</v>
      </c>
      <c r="I1113" s="86">
        <f t="shared" si="277"/>
        <v>0</v>
      </c>
      <c r="J1113" s="72">
        <f t="shared" si="278"/>
        <v>0</v>
      </c>
    </row>
    <row r="1114" spans="1:10" x14ac:dyDescent="0.25">
      <c r="A1114" s="162" t="s">
        <v>2212</v>
      </c>
      <c r="B1114" s="69" t="s">
        <v>1230</v>
      </c>
      <c r="C1114" s="70">
        <v>27</v>
      </c>
      <c r="D1114" s="131" t="s">
        <v>475</v>
      </c>
      <c r="E1114" s="211"/>
      <c r="F1114" s="212"/>
      <c r="G1114" s="72">
        <f t="shared" si="276"/>
        <v>0</v>
      </c>
      <c r="H1114" s="71">
        <f t="shared" si="277"/>
        <v>0</v>
      </c>
      <c r="I1114" s="86">
        <f t="shared" si="277"/>
        <v>0</v>
      </c>
      <c r="J1114" s="72">
        <f t="shared" si="278"/>
        <v>0</v>
      </c>
    </row>
    <row r="1115" spans="1:10" x14ac:dyDescent="0.25">
      <c r="A1115" s="162" t="s">
        <v>2213</v>
      </c>
      <c r="B1115" s="69" t="s">
        <v>1231</v>
      </c>
      <c r="C1115" s="70">
        <v>27</v>
      </c>
      <c r="D1115" s="131" t="s">
        <v>475</v>
      </c>
      <c r="E1115" s="211"/>
      <c r="F1115" s="212"/>
      <c r="G1115" s="72">
        <f t="shared" si="276"/>
        <v>0</v>
      </c>
      <c r="H1115" s="71">
        <f t="shared" si="277"/>
        <v>0</v>
      </c>
      <c r="I1115" s="86">
        <f t="shared" si="277"/>
        <v>0</v>
      </c>
      <c r="J1115" s="72">
        <f t="shared" si="278"/>
        <v>0</v>
      </c>
    </row>
    <row r="1116" spans="1:10" x14ac:dyDescent="0.25">
      <c r="A1116" s="162" t="s">
        <v>2214</v>
      </c>
      <c r="B1116" s="69" t="s">
        <v>1232</v>
      </c>
      <c r="C1116" s="70">
        <v>4</v>
      </c>
      <c r="D1116" s="131" t="s">
        <v>475</v>
      </c>
      <c r="E1116" s="211"/>
      <c r="F1116" s="212"/>
      <c r="G1116" s="72">
        <f t="shared" si="276"/>
        <v>0</v>
      </c>
      <c r="H1116" s="71">
        <f t="shared" si="277"/>
        <v>0</v>
      </c>
      <c r="I1116" s="86">
        <f t="shared" si="277"/>
        <v>0</v>
      </c>
      <c r="J1116" s="72">
        <f t="shared" si="278"/>
        <v>0</v>
      </c>
    </row>
    <row r="1117" spans="1:10" x14ac:dyDescent="0.25">
      <c r="A1117" s="162" t="s">
        <v>2215</v>
      </c>
      <c r="B1117" s="69" t="s">
        <v>1233</v>
      </c>
      <c r="C1117" s="70">
        <v>8</v>
      </c>
      <c r="D1117" s="131" t="s">
        <v>475</v>
      </c>
      <c r="E1117" s="211"/>
      <c r="F1117" s="212"/>
      <c r="G1117" s="72">
        <f t="shared" si="276"/>
        <v>0</v>
      </c>
      <c r="H1117" s="71">
        <f t="shared" si="277"/>
        <v>0</v>
      </c>
      <c r="I1117" s="86">
        <f t="shared" si="277"/>
        <v>0</v>
      </c>
      <c r="J1117" s="72">
        <f t="shared" si="278"/>
        <v>0</v>
      </c>
    </row>
    <row r="1118" spans="1:10" x14ac:dyDescent="0.25">
      <c r="A1118" s="162" t="s">
        <v>2216</v>
      </c>
      <c r="B1118" s="69" t="s">
        <v>1234</v>
      </c>
      <c r="C1118" s="70">
        <v>71</v>
      </c>
      <c r="D1118" s="131" t="s">
        <v>475</v>
      </c>
      <c r="E1118" s="211"/>
      <c r="F1118" s="212"/>
      <c r="G1118" s="72">
        <f t="shared" si="276"/>
        <v>0</v>
      </c>
      <c r="H1118" s="71">
        <f t="shared" si="277"/>
        <v>0</v>
      </c>
      <c r="I1118" s="86">
        <f t="shared" si="277"/>
        <v>0</v>
      </c>
      <c r="J1118" s="72">
        <f t="shared" si="278"/>
        <v>0</v>
      </c>
    </row>
    <row r="1119" spans="1:10" x14ac:dyDescent="0.25">
      <c r="A1119" s="162" t="s">
        <v>2217</v>
      </c>
      <c r="B1119" s="69" t="s">
        <v>1235</v>
      </c>
      <c r="C1119" s="70">
        <v>4</v>
      </c>
      <c r="D1119" s="131" t="s">
        <v>475</v>
      </c>
      <c r="E1119" s="211"/>
      <c r="F1119" s="212"/>
      <c r="G1119" s="72">
        <f t="shared" si="276"/>
        <v>0</v>
      </c>
      <c r="H1119" s="71">
        <f t="shared" si="277"/>
        <v>0</v>
      </c>
      <c r="I1119" s="86">
        <f t="shared" si="277"/>
        <v>0</v>
      </c>
      <c r="J1119" s="72">
        <f t="shared" si="278"/>
        <v>0</v>
      </c>
    </row>
    <row r="1120" spans="1:10" x14ac:dyDescent="0.25">
      <c r="A1120" s="162" t="s">
        <v>2218</v>
      </c>
      <c r="B1120" s="69" t="s">
        <v>1236</v>
      </c>
      <c r="C1120" s="70">
        <v>38</v>
      </c>
      <c r="D1120" s="131" t="s">
        <v>475</v>
      </c>
      <c r="E1120" s="211"/>
      <c r="F1120" s="212"/>
      <c r="G1120" s="72">
        <f t="shared" si="276"/>
        <v>0</v>
      </c>
      <c r="H1120" s="71">
        <f t="shared" si="277"/>
        <v>0</v>
      </c>
      <c r="I1120" s="86">
        <f t="shared" si="277"/>
        <v>0</v>
      </c>
      <c r="J1120" s="72">
        <f t="shared" si="278"/>
        <v>0</v>
      </c>
    </row>
    <row r="1121" spans="1:11" x14ac:dyDescent="0.25">
      <c r="A1121" s="162" t="s">
        <v>2219</v>
      </c>
      <c r="B1121" s="69" t="s">
        <v>1237</v>
      </c>
      <c r="C1121" s="70">
        <v>2</v>
      </c>
      <c r="D1121" s="131" t="s">
        <v>475</v>
      </c>
      <c r="E1121" s="211"/>
      <c r="F1121" s="212"/>
      <c r="G1121" s="72">
        <f t="shared" si="276"/>
        <v>0</v>
      </c>
      <c r="H1121" s="71">
        <f t="shared" si="277"/>
        <v>0</v>
      </c>
      <c r="I1121" s="86">
        <f t="shared" si="277"/>
        <v>0</v>
      </c>
      <c r="J1121" s="72">
        <f t="shared" si="278"/>
        <v>0</v>
      </c>
    </row>
    <row r="1122" spans="1:11" x14ac:dyDescent="0.25">
      <c r="A1122" s="162" t="s">
        <v>2220</v>
      </c>
      <c r="B1122" s="69" t="s">
        <v>1238</v>
      </c>
      <c r="C1122" s="70">
        <v>5</v>
      </c>
      <c r="D1122" s="131" t="s">
        <v>475</v>
      </c>
      <c r="E1122" s="211"/>
      <c r="F1122" s="212"/>
      <c r="G1122" s="72">
        <f t="shared" si="276"/>
        <v>0</v>
      </c>
      <c r="H1122" s="71">
        <f t="shared" si="277"/>
        <v>0</v>
      </c>
      <c r="I1122" s="86">
        <f t="shared" si="277"/>
        <v>0</v>
      </c>
      <c r="J1122" s="72">
        <f t="shared" si="278"/>
        <v>0</v>
      </c>
    </row>
    <row r="1123" spans="1:11" x14ac:dyDescent="0.25">
      <c r="A1123" s="162" t="s">
        <v>2221</v>
      </c>
      <c r="B1123" s="69" t="s">
        <v>1239</v>
      </c>
      <c r="C1123" s="70">
        <v>11</v>
      </c>
      <c r="D1123" s="131" t="s">
        <v>475</v>
      </c>
      <c r="E1123" s="211"/>
      <c r="F1123" s="212"/>
      <c r="G1123" s="72">
        <f t="shared" si="276"/>
        <v>0</v>
      </c>
      <c r="H1123" s="71">
        <f t="shared" si="277"/>
        <v>0</v>
      </c>
      <c r="I1123" s="86">
        <f t="shared" si="277"/>
        <v>0</v>
      </c>
      <c r="J1123" s="72">
        <f t="shared" si="278"/>
        <v>0</v>
      </c>
    </row>
    <row r="1124" spans="1:11" x14ac:dyDescent="0.25">
      <c r="A1124" s="162" t="s">
        <v>2222</v>
      </c>
      <c r="B1124" s="69" t="s">
        <v>1240</v>
      </c>
      <c r="C1124" s="70">
        <v>48</v>
      </c>
      <c r="D1124" s="131" t="s">
        <v>475</v>
      </c>
      <c r="E1124" s="211"/>
      <c r="F1124" s="212"/>
      <c r="G1124" s="72">
        <f t="shared" si="276"/>
        <v>0</v>
      </c>
      <c r="H1124" s="71">
        <f t="shared" si="277"/>
        <v>0</v>
      </c>
      <c r="I1124" s="86">
        <f t="shared" si="277"/>
        <v>0</v>
      </c>
      <c r="J1124" s="72">
        <f t="shared" si="278"/>
        <v>0</v>
      </c>
    </row>
    <row r="1125" spans="1:11" s="5" customFormat="1" x14ac:dyDescent="0.25">
      <c r="A1125" s="68" t="s">
        <v>54</v>
      </c>
      <c r="B1125" s="126" t="s">
        <v>1241</v>
      </c>
      <c r="C1125" s="103"/>
      <c r="D1125" s="124"/>
      <c r="E1125" s="108"/>
      <c r="F1125" s="108"/>
      <c r="G1125" s="125">
        <f>SUBTOTAL(9,G1104:G1124)</f>
        <v>0</v>
      </c>
      <c r="H1125" s="108"/>
      <c r="I1125" s="108"/>
      <c r="J1125" s="125">
        <f>SUBTOTAL(9,J1104:J1124)</f>
        <v>0</v>
      </c>
    </row>
    <row r="1126" spans="1:11" x14ac:dyDescent="0.25">
      <c r="A1126" s="79" t="s">
        <v>2223</v>
      </c>
      <c r="B1126" s="84" t="s">
        <v>1242</v>
      </c>
      <c r="C1126" s="70"/>
      <c r="D1126" s="81"/>
      <c r="E1126" s="82"/>
      <c r="F1126" s="82"/>
      <c r="G1126" s="83"/>
      <c r="H1126" s="82"/>
      <c r="I1126" s="82"/>
      <c r="J1126" s="83"/>
    </row>
    <row r="1127" spans="1:11" x14ac:dyDescent="0.25">
      <c r="A1127" s="162" t="s">
        <v>2224</v>
      </c>
      <c r="B1127" s="69" t="s">
        <v>1243</v>
      </c>
      <c r="C1127" s="70">
        <v>18</v>
      </c>
      <c r="D1127" s="131" t="s">
        <v>475</v>
      </c>
      <c r="E1127" s="211"/>
      <c r="F1127" s="212"/>
      <c r="G1127" s="72">
        <f t="shared" ref="G1127:G1129" si="279">ROUND((F1127+E1127)*$C1127,2)</f>
        <v>0</v>
      </c>
      <c r="H1127" s="71">
        <f t="shared" ref="H1127:I1129" si="280">+E1127*(1+$J$4)</f>
        <v>0</v>
      </c>
      <c r="I1127" s="86">
        <f t="shared" si="280"/>
        <v>0</v>
      </c>
      <c r="J1127" s="72">
        <f t="shared" ref="J1127:J1129" si="281">ROUND((I1127+H1127)*$C1127,2)</f>
        <v>0</v>
      </c>
    </row>
    <row r="1128" spans="1:11" s="5" customFormat="1" x14ac:dyDescent="0.25">
      <c r="A1128" s="162" t="s">
        <v>2225</v>
      </c>
      <c r="B1128" s="69" t="s">
        <v>1244</v>
      </c>
      <c r="C1128" s="70">
        <v>10</v>
      </c>
      <c r="D1128" s="131" t="s">
        <v>475</v>
      </c>
      <c r="E1128" s="211"/>
      <c r="F1128" s="212"/>
      <c r="G1128" s="72">
        <f t="shared" si="279"/>
        <v>0</v>
      </c>
      <c r="H1128" s="71">
        <f t="shared" si="280"/>
        <v>0</v>
      </c>
      <c r="I1128" s="86">
        <f t="shared" si="280"/>
        <v>0</v>
      </c>
      <c r="J1128" s="72">
        <f t="shared" si="281"/>
        <v>0</v>
      </c>
      <c r="K1128" s="1"/>
    </row>
    <row r="1129" spans="1:11" x14ac:dyDescent="0.25">
      <c r="A1129" s="162" t="s">
        <v>2226</v>
      </c>
      <c r="B1129" s="69" t="s">
        <v>1245</v>
      </c>
      <c r="C1129" s="70">
        <v>39</v>
      </c>
      <c r="D1129" s="131" t="s">
        <v>475</v>
      </c>
      <c r="E1129" s="211"/>
      <c r="F1129" s="212"/>
      <c r="G1129" s="72">
        <f t="shared" si="279"/>
        <v>0</v>
      </c>
      <c r="H1129" s="71">
        <f t="shared" si="280"/>
        <v>0</v>
      </c>
      <c r="I1129" s="86">
        <f t="shared" si="280"/>
        <v>0</v>
      </c>
      <c r="J1129" s="72">
        <f t="shared" si="281"/>
        <v>0</v>
      </c>
    </row>
    <row r="1130" spans="1:11" x14ac:dyDescent="0.25">
      <c r="A1130" s="79" t="s">
        <v>54</v>
      </c>
      <c r="B1130" s="80" t="s">
        <v>1246</v>
      </c>
      <c r="C1130" s="70"/>
      <c r="D1130" s="81"/>
      <c r="E1130" s="82"/>
      <c r="F1130" s="82"/>
      <c r="G1130" s="83">
        <f>SUBTOTAL(9,G1127:G1129)</f>
        <v>0</v>
      </c>
      <c r="H1130" s="82"/>
      <c r="I1130" s="82"/>
      <c r="J1130" s="83">
        <f>SUBTOTAL(9,J1127:J1129)</f>
        <v>0</v>
      </c>
    </row>
    <row r="1131" spans="1:11" x14ac:dyDescent="0.25">
      <c r="A1131" s="68" t="s">
        <v>2227</v>
      </c>
      <c r="B1131" s="123" t="s">
        <v>1195</v>
      </c>
      <c r="C1131" s="103"/>
      <c r="D1131" s="124"/>
      <c r="E1131" s="108"/>
      <c r="F1131" s="108"/>
      <c r="G1131" s="125"/>
      <c r="H1131" s="108"/>
      <c r="I1131" s="108"/>
      <c r="J1131" s="125"/>
      <c r="K1131" s="5"/>
    </row>
    <row r="1132" spans="1:11" x14ac:dyDescent="0.25">
      <c r="A1132" s="162" t="s">
        <v>2228</v>
      </c>
      <c r="B1132" s="69" t="s">
        <v>1247</v>
      </c>
      <c r="C1132" s="70">
        <v>8</v>
      </c>
      <c r="D1132" s="131" t="s">
        <v>475</v>
      </c>
      <c r="E1132" s="211"/>
      <c r="F1132" s="212"/>
      <c r="G1132" s="72">
        <f t="shared" ref="G1132:G1151" si="282">ROUND((F1132+E1132)*$C1132,2)</f>
        <v>0</v>
      </c>
      <c r="H1132" s="71">
        <f t="shared" ref="H1132:I1151" si="283">+E1132*(1+$J$4)</f>
        <v>0</v>
      </c>
      <c r="I1132" s="86">
        <f t="shared" si="283"/>
        <v>0</v>
      </c>
      <c r="J1132" s="72">
        <f t="shared" ref="J1132:J1151" si="284">ROUND((I1132+H1132)*$C1132,2)</f>
        <v>0</v>
      </c>
    </row>
    <row r="1133" spans="1:11" x14ac:dyDescent="0.25">
      <c r="A1133" s="162" t="s">
        <v>2229</v>
      </c>
      <c r="B1133" s="69" t="s">
        <v>1248</v>
      </c>
      <c r="C1133" s="70">
        <v>39</v>
      </c>
      <c r="D1133" s="131" t="s">
        <v>475</v>
      </c>
      <c r="E1133" s="211"/>
      <c r="F1133" s="212"/>
      <c r="G1133" s="72">
        <f t="shared" si="282"/>
        <v>0</v>
      </c>
      <c r="H1133" s="71">
        <f t="shared" si="283"/>
        <v>0</v>
      </c>
      <c r="I1133" s="86">
        <f t="shared" si="283"/>
        <v>0</v>
      </c>
      <c r="J1133" s="72">
        <f t="shared" si="284"/>
        <v>0</v>
      </c>
    </row>
    <row r="1134" spans="1:11" x14ac:dyDescent="0.25">
      <c r="A1134" s="162" t="s">
        <v>2230</v>
      </c>
      <c r="B1134" s="69" t="s">
        <v>1249</v>
      </c>
      <c r="C1134" s="70">
        <v>2</v>
      </c>
      <c r="D1134" s="131" t="s">
        <v>475</v>
      </c>
      <c r="E1134" s="211"/>
      <c r="F1134" s="212"/>
      <c r="G1134" s="72">
        <f t="shared" si="282"/>
        <v>0</v>
      </c>
      <c r="H1134" s="71">
        <f t="shared" si="283"/>
        <v>0</v>
      </c>
      <c r="I1134" s="86">
        <f t="shared" si="283"/>
        <v>0</v>
      </c>
      <c r="J1134" s="72">
        <f t="shared" si="284"/>
        <v>0</v>
      </c>
    </row>
    <row r="1135" spans="1:11" x14ac:dyDescent="0.25">
      <c r="A1135" s="162" t="s">
        <v>2231</v>
      </c>
      <c r="B1135" s="69" t="s">
        <v>2422</v>
      </c>
      <c r="C1135" s="70">
        <v>4</v>
      </c>
      <c r="D1135" s="131" t="s">
        <v>18</v>
      </c>
      <c r="E1135" s="211"/>
      <c r="F1135" s="212"/>
      <c r="G1135" s="72">
        <f t="shared" si="282"/>
        <v>0</v>
      </c>
      <c r="H1135" s="71">
        <f t="shared" si="283"/>
        <v>0</v>
      </c>
      <c r="I1135" s="86">
        <f t="shared" si="283"/>
        <v>0</v>
      </c>
      <c r="J1135" s="72">
        <f t="shared" si="284"/>
        <v>0</v>
      </c>
    </row>
    <row r="1136" spans="1:11" x14ac:dyDescent="0.25">
      <c r="A1136" s="162" t="s">
        <v>2232</v>
      </c>
      <c r="B1136" s="69" t="s">
        <v>1250</v>
      </c>
      <c r="C1136" s="70">
        <v>1</v>
      </c>
      <c r="D1136" s="131" t="s">
        <v>475</v>
      </c>
      <c r="E1136" s="211"/>
      <c r="F1136" s="212"/>
      <c r="G1136" s="72">
        <f t="shared" si="282"/>
        <v>0</v>
      </c>
      <c r="H1136" s="71">
        <f t="shared" si="283"/>
        <v>0</v>
      </c>
      <c r="I1136" s="86">
        <f t="shared" si="283"/>
        <v>0</v>
      </c>
      <c r="J1136" s="72">
        <f t="shared" si="284"/>
        <v>0</v>
      </c>
    </row>
    <row r="1137" spans="1:10" ht="51" x14ac:dyDescent="0.25">
      <c r="A1137" s="162" t="s">
        <v>2233</v>
      </c>
      <c r="B1137" s="180" t="s">
        <v>1251</v>
      </c>
      <c r="C1137" s="70">
        <v>23</v>
      </c>
      <c r="D1137" s="131" t="s">
        <v>475</v>
      </c>
      <c r="E1137" s="211"/>
      <c r="F1137" s="212"/>
      <c r="G1137" s="72">
        <f t="shared" si="282"/>
        <v>0</v>
      </c>
      <c r="H1137" s="71">
        <f t="shared" si="283"/>
        <v>0</v>
      </c>
      <c r="I1137" s="86">
        <f t="shared" si="283"/>
        <v>0</v>
      </c>
      <c r="J1137" s="72">
        <f t="shared" si="284"/>
        <v>0</v>
      </c>
    </row>
    <row r="1138" spans="1:10" ht="51" x14ac:dyDescent="0.25">
      <c r="A1138" s="162" t="s">
        <v>2234</v>
      </c>
      <c r="B1138" s="180" t="s">
        <v>1252</v>
      </c>
      <c r="C1138" s="70">
        <v>1</v>
      </c>
      <c r="D1138" s="131" t="s">
        <v>475</v>
      </c>
      <c r="E1138" s="211"/>
      <c r="F1138" s="212"/>
      <c r="G1138" s="72">
        <f t="shared" si="282"/>
        <v>0</v>
      </c>
      <c r="H1138" s="71">
        <f t="shared" si="283"/>
        <v>0</v>
      </c>
      <c r="I1138" s="86">
        <f t="shared" si="283"/>
        <v>0</v>
      </c>
      <c r="J1138" s="72">
        <f t="shared" si="284"/>
        <v>0</v>
      </c>
    </row>
    <row r="1139" spans="1:10" ht="51" x14ac:dyDescent="0.25">
      <c r="A1139" s="162" t="s">
        <v>2235</v>
      </c>
      <c r="B1139" s="180" t="s">
        <v>1253</v>
      </c>
      <c r="C1139" s="70">
        <v>1</v>
      </c>
      <c r="D1139" s="131" t="s">
        <v>475</v>
      </c>
      <c r="E1139" s="211"/>
      <c r="F1139" s="212"/>
      <c r="G1139" s="72">
        <f t="shared" si="282"/>
        <v>0</v>
      </c>
      <c r="H1139" s="71">
        <f t="shared" si="283"/>
        <v>0</v>
      </c>
      <c r="I1139" s="86">
        <f t="shared" si="283"/>
        <v>0</v>
      </c>
      <c r="J1139" s="72">
        <f t="shared" si="284"/>
        <v>0</v>
      </c>
    </row>
    <row r="1140" spans="1:10" ht="25.5" x14ac:dyDescent="0.25">
      <c r="A1140" s="162" t="s">
        <v>2236</v>
      </c>
      <c r="B1140" s="180" t="s">
        <v>1254</v>
      </c>
      <c r="C1140" s="70">
        <v>1</v>
      </c>
      <c r="D1140" s="131" t="s">
        <v>475</v>
      </c>
      <c r="E1140" s="211"/>
      <c r="F1140" s="212"/>
      <c r="G1140" s="72">
        <f t="shared" si="282"/>
        <v>0</v>
      </c>
      <c r="H1140" s="71">
        <f t="shared" si="283"/>
        <v>0</v>
      </c>
      <c r="I1140" s="86">
        <f t="shared" si="283"/>
        <v>0</v>
      </c>
      <c r="J1140" s="72">
        <f t="shared" si="284"/>
        <v>0</v>
      </c>
    </row>
    <row r="1141" spans="1:10" ht="25.5" x14ac:dyDescent="0.25">
      <c r="A1141" s="162" t="s">
        <v>2237</v>
      </c>
      <c r="B1141" s="181" t="s">
        <v>1255</v>
      </c>
      <c r="C1141" s="70">
        <v>4</v>
      </c>
      <c r="D1141" s="131" t="s">
        <v>475</v>
      </c>
      <c r="E1141" s="211"/>
      <c r="F1141" s="212"/>
      <c r="G1141" s="72">
        <f t="shared" si="282"/>
        <v>0</v>
      </c>
      <c r="H1141" s="71">
        <f t="shared" si="283"/>
        <v>0</v>
      </c>
      <c r="I1141" s="86">
        <f t="shared" si="283"/>
        <v>0</v>
      </c>
      <c r="J1141" s="72">
        <f t="shared" si="284"/>
        <v>0</v>
      </c>
    </row>
    <row r="1142" spans="1:10" ht="25.5" x14ac:dyDescent="0.25">
      <c r="A1142" s="162" t="s">
        <v>2238</v>
      </c>
      <c r="B1142" s="180" t="s">
        <v>1256</v>
      </c>
      <c r="C1142" s="70">
        <v>2</v>
      </c>
      <c r="D1142" s="131" t="s">
        <v>475</v>
      </c>
      <c r="E1142" s="211"/>
      <c r="F1142" s="212"/>
      <c r="G1142" s="72">
        <f t="shared" si="282"/>
        <v>0</v>
      </c>
      <c r="H1142" s="71">
        <f t="shared" si="283"/>
        <v>0</v>
      </c>
      <c r="I1142" s="86">
        <f t="shared" si="283"/>
        <v>0</v>
      </c>
      <c r="J1142" s="72">
        <f t="shared" si="284"/>
        <v>0</v>
      </c>
    </row>
    <row r="1143" spans="1:10" ht="25.5" x14ac:dyDescent="0.25">
      <c r="A1143" s="162" t="s">
        <v>2239</v>
      </c>
      <c r="B1143" s="180" t="s">
        <v>1257</v>
      </c>
      <c r="C1143" s="70">
        <v>2</v>
      </c>
      <c r="D1143" s="131" t="s">
        <v>475</v>
      </c>
      <c r="E1143" s="211"/>
      <c r="F1143" s="212"/>
      <c r="G1143" s="72">
        <f t="shared" si="282"/>
        <v>0</v>
      </c>
      <c r="H1143" s="71">
        <f t="shared" si="283"/>
        <v>0</v>
      </c>
      <c r="I1143" s="86">
        <f t="shared" si="283"/>
        <v>0</v>
      </c>
      <c r="J1143" s="72">
        <f t="shared" si="284"/>
        <v>0</v>
      </c>
    </row>
    <row r="1144" spans="1:10" ht="38.25" x14ac:dyDescent="0.25">
      <c r="A1144" s="162" t="s">
        <v>2240</v>
      </c>
      <c r="B1144" s="180" t="s">
        <v>1258</v>
      </c>
      <c r="C1144" s="70">
        <v>2</v>
      </c>
      <c r="D1144" s="131" t="s">
        <v>475</v>
      </c>
      <c r="E1144" s="211"/>
      <c r="F1144" s="212"/>
      <c r="G1144" s="72">
        <f t="shared" si="282"/>
        <v>0</v>
      </c>
      <c r="H1144" s="71">
        <f t="shared" si="283"/>
        <v>0</v>
      </c>
      <c r="I1144" s="86">
        <f t="shared" si="283"/>
        <v>0</v>
      </c>
      <c r="J1144" s="72">
        <f t="shared" si="284"/>
        <v>0</v>
      </c>
    </row>
    <row r="1145" spans="1:10" ht="25.5" x14ac:dyDescent="0.25">
      <c r="A1145" s="162" t="s">
        <v>2241</v>
      </c>
      <c r="B1145" s="180" t="s">
        <v>1259</v>
      </c>
      <c r="C1145" s="70">
        <v>2</v>
      </c>
      <c r="D1145" s="131" t="s">
        <v>475</v>
      </c>
      <c r="E1145" s="211"/>
      <c r="F1145" s="212"/>
      <c r="G1145" s="72">
        <f t="shared" si="282"/>
        <v>0</v>
      </c>
      <c r="H1145" s="71">
        <f t="shared" si="283"/>
        <v>0</v>
      </c>
      <c r="I1145" s="86">
        <f t="shared" si="283"/>
        <v>0</v>
      </c>
      <c r="J1145" s="72">
        <f t="shared" si="284"/>
        <v>0</v>
      </c>
    </row>
    <row r="1146" spans="1:10" x14ac:dyDescent="0.25">
      <c r="A1146" s="162" t="s">
        <v>2242</v>
      </c>
      <c r="B1146" s="180" t="s">
        <v>1260</v>
      </c>
      <c r="C1146" s="70">
        <v>1</v>
      </c>
      <c r="D1146" s="131" t="s">
        <v>475</v>
      </c>
      <c r="E1146" s="211"/>
      <c r="F1146" s="212"/>
      <c r="G1146" s="72">
        <f t="shared" si="282"/>
        <v>0</v>
      </c>
      <c r="H1146" s="71">
        <f t="shared" si="283"/>
        <v>0</v>
      </c>
      <c r="I1146" s="86">
        <f t="shared" si="283"/>
        <v>0</v>
      </c>
      <c r="J1146" s="72">
        <f t="shared" si="284"/>
        <v>0</v>
      </c>
    </row>
    <row r="1147" spans="1:10" x14ac:dyDescent="0.25">
      <c r="A1147" s="162" t="s">
        <v>2243</v>
      </c>
      <c r="B1147" s="180" t="s">
        <v>1261</v>
      </c>
      <c r="C1147" s="70">
        <v>1</v>
      </c>
      <c r="D1147" s="131" t="s">
        <v>475</v>
      </c>
      <c r="E1147" s="211"/>
      <c r="F1147" s="212"/>
      <c r="G1147" s="72">
        <f t="shared" si="282"/>
        <v>0</v>
      </c>
      <c r="H1147" s="71">
        <f t="shared" si="283"/>
        <v>0</v>
      </c>
      <c r="I1147" s="86">
        <f t="shared" si="283"/>
        <v>0</v>
      </c>
      <c r="J1147" s="72">
        <f t="shared" si="284"/>
        <v>0</v>
      </c>
    </row>
    <row r="1148" spans="1:10" x14ac:dyDescent="0.25">
      <c r="A1148" s="162" t="s">
        <v>2244</v>
      </c>
      <c r="B1148" s="180" t="s">
        <v>1262</v>
      </c>
      <c r="C1148" s="70">
        <v>1</v>
      </c>
      <c r="D1148" s="131" t="s">
        <v>475</v>
      </c>
      <c r="E1148" s="211"/>
      <c r="F1148" s="212"/>
      <c r="G1148" s="72">
        <f t="shared" si="282"/>
        <v>0</v>
      </c>
      <c r="H1148" s="71">
        <f t="shared" si="283"/>
        <v>0</v>
      </c>
      <c r="I1148" s="86">
        <f t="shared" si="283"/>
        <v>0</v>
      </c>
      <c r="J1148" s="72">
        <f t="shared" si="284"/>
        <v>0</v>
      </c>
    </row>
    <row r="1149" spans="1:10" x14ac:dyDescent="0.25">
      <c r="A1149" s="162" t="s">
        <v>2245</v>
      </c>
      <c r="B1149" s="180" t="s">
        <v>1263</v>
      </c>
      <c r="C1149" s="70">
        <v>2</v>
      </c>
      <c r="D1149" s="131" t="s">
        <v>475</v>
      </c>
      <c r="E1149" s="211"/>
      <c r="F1149" s="212"/>
      <c r="G1149" s="72">
        <f t="shared" si="282"/>
        <v>0</v>
      </c>
      <c r="H1149" s="71">
        <f t="shared" si="283"/>
        <v>0</v>
      </c>
      <c r="I1149" s="86">
        <f t="shared" si="283"/>
        <v>0</v>
      </c>
      <c r="J1149" s="72">
        <f t="shared" si="284"/>
        <v>0</v>
      </c>
    </row>
    <row r="1150" spans="1:10" x14ac:dyDescent="0.25">
      <c r="A1150" s="162" t="s">
        <v>2246</v>
      </c>
      <c r="B1150" s="180" t="s">
        <v>1264</v>
      </c>
      <c r="C1150" s="70">
        <v>1</v>
      </c>
      <c r="D1150" s="131" t="s">
        <v>196</v>
      </c>
      <c r="E1150" s="211"/>
      <c r="F1150" s="212"/>
      <c r="G1150" s="72">
        <f t="shared" si="282"/>
        <v>0</v>
      </c>
      <c r="H1150" s="71">
        <f t="shared" si="283"/>
        <v>0</v>
      </c>
      <c r="I1150" s="86">
        <f t="shared" si="283"/>
        <v>0</v>
      </c>
      <c r="J1150" s="72">
        <f t="shared" si="284"/>
        <v>0</v>
      </c>
    </row>
    <row r="1151" spans="1:10" x14ac:dyDescent="0.25">
      <c r="A1151" s="162" t="s">
        <v>2247</v>
      </c>
      <c r="B1151" s="180" t="s">
        <v>1265</v>
      </c>
      <c r="C1151" s="70">
        <v>1</v>
      </c>
      <c r="D1151" s="131" t="s">
        <v>196</v>
      </c>
      <c r="E1151" s="211"/>
      <c r="F1151" s="212"/>
      <c r="G1151" s="72">
        <f t="shared" si="282"/>
        <v>0</v>
      </c>
      <c r="H1151" s="71">
        <f t="shared" si="283"/>
        <v>0</v>
      </c>
      <c r="I1151" s="86">
        <f t="shared" si="283"/>
        <v>0</v>
      </c>
      <c r="J1151" s="72">
        <f t="shared" si="284"/>
        <v>0</v>
      </c>
    </row>
    <row r="1152" spans="1:10" x14ac:dyDescent="0.25">
      <c r="A1152" s="79" t="s">
        <v>54</v>
      </c>
      <c r="B1152" s="80" t="s">
        <v>1206</v>
      </c>
      <c r="C1152" s="70"/>
      <c r="D1152" s="81"/>
      <c r="E1152" s="108"/>
      <c r="F1152" s="108"/>
      <c r="G1152" s="83">
        <f>SUBTOTAL(9,G1132:G1151)</f>
        <v>0</v>
      </c>
      <c r="H1152" s="82"/>
      <c r="I1152" s="82"/>
      <c r="J1152" s="83">
        <f>SUBTOTAL(9,J1132:J1151)</f>
        <v>0</v>
      </c>
    </row>
    <row r="1153" spans="1:10" s="5" customFormat="1" x14ac:dyDescent="0.25">
      <c r="A1153" s="68" t="s">
        <v>54</v>
      </c>
      <c r="B1153" s="123" t="s">
        <v>1266</v>
      </c>
      <c r="C1153" s="103"/>
      <c r="D1153" s="124"/>
      <c r="E1153" s="128">
        <f>SUMPRODUCT(E1045:E1152,C1045:C1152)</f>
        <v>0</v>
      </c>
      <c r="F1153" s="128">
        <f>SUMPRODUCT(F1045:F1152,C1045:C1152)</f>
        <v>0</v>
      </c>
      <c r="G1153" s="125">
        <f>SUBTOTAL(9,G1043:G1152)</f>
        <v>0</v>
      </c>
      <c r="H1153" s="128">
        <f>SUMPRODUCT(H1045:H1152,C1045:C1152)</f>
        <v>0</v>
      </c>
      <c r="I1153" s="128">
        <f>SUMPRODUCT(I1045:I1152,C1045:C1152)</f>
        <v>0</v>
      </c>
      <c r="J1153" s="125">
        <f>SUBTOTAL(9,J1043:J1152)</f>
        <v>0</v>
      </c>
    </row>
    <row r="1154" spans="1:10" x14ac:dyDescent="0.25">
      <c r="A1154" s="79" t="s">
        <v>54</v>
      </c>
      <c r="B1154" s="84"/>
      <c r="C1154" s="70"/>
      <c r="D1154" s="131"/>
      <c r="E1154" s="71"/>
      <c r="F1154" s="71"/>
      <c r="G1154" s="72"/>
      <c r="H1154" s="86"/>
      <c r="I1154" s="86"/>
      <c r="J1154" s="72"/>
    </row>
    <row r="1155" spans="1:10" x14ac:dyDescent="0.25">
      <c r="A1155" s="79" t="s">
        <v>1267</v>
      </c>
      <c r="B1155" s="84" t="s">
        <v>1268</v>
      </c>
      <c r="C1155" s="70"/>
      <c r="D1155" s="81"/>
      <c r="E1155" s="108"/>
      <c r="F1155" s="108"/>
      <c r="G1155" s="83"/>
      <c r="H1155" s="82"/>
      <c r="I1155" s="82"/>
      <c r="J1155" s="83"/>
    </row>
    <row r="1156" spans="1:10" x14ac:dyDescent="0.25">
      <c r="A1156" s="79" t="s">
        <v>2248</v>
      </c>
      <c r="B1156" s="84" t="s">
        <v>1269</v>
      </c>
      <c r="C1156" s="70"/>
      <c r="D1156" s="81"/>
      <c r="E1156" s="108"/>
      <c r="F1156" s="108"/>
      <c r="G1156" s="83"/>
      <c r="H1156" s="82"/>
      <c r="I1156" s="82"/>
      <c r="J1156" s="83"/>
    </row>
    <row r="1157" spans="1:10" x14ac:dyDescent="0.25">
      <c r="A1157" s="162" t="s">
        <v>2249</v>
      </c>
      <c r="B1157" s="69" t="s">
        <v>1270</v>
      </c>
      <c r="C1157" s="70">
        <v>324</v>
      </c>
      <c r="D1157" s="131" t="s">
        <v>18</v>
      </c>
      <c r="E1157" s="211"/>
      <c r="F1157" s="212"/>
      <c r="G1157" s="72">
        <f t="shared" ref="G1157:G1168" si="285">ROUND((F1157+E1157)*$C1157,2)</f>
        <v>0</v>
      </c>
      <c r="H1157" s="71">
        <f t="shared" ref="H1157:I1168" si="286">+E1157*(1+$J$4)</f>
        <v>0</v>
      </c>
      <c r="I1157" s="86">
        <f t="shared" si="286"/>
        <v>0</v>
      </c>
      <c r="J1157" s="72">
        <f t="shared" ref="J1157:J1168" si="287">ROUND((I1157+H1157)*$C1157,2)</f>
        <v>0</v>
      </c>
    </row>
    <row r="1158" spans="1:10" x14ac:dyDescent="0.25">
      <c r="A1158" s="162" t="s">
        <v>2250</v>
      </c>
      <c r="B1158" s="69" t="s">
        <v>1271</v>
      </c>
      <c r="C1158" s="70">
        <v>3</v>
      </c>
      <c r="D1158" s="131" t="s">
        <v>351</v>
      </c>
      <c r="E1158" s="211"/>
      <c r="F1158" s="212"/>
      <c r="G1158" s="72">
        <f t="shared" si="285"/>
        <v>0</v>
      </c>
      <c r="H1158" s="71">
        <f t="shared" si="286"/>
        <v>0</v>
      </c>
      <c r="I1158" s="86">
        <f t="shared" si="286"/>
        <v>0</v>
      </c>
      <c r="J1158" s="72">
        <f t="shared" si="287"/>
        <v>0</v>
      </c>
    </row>
    <row r="1159" spans="1:10" x14ac:dyDescent="0.25">
      <c r="A1159" s="162" t="s">
        <v>2251</v>
      </c>
      <c r="B1159" s="69" t="s">
        <v>1272</v>
      </c>
      <c r="C1159" s="70">
        <v>3</v>
      </c>
      <c r="D1159" s="131" t="s">
        <v>351</v>
      </c>
      <c r="E1159" s="211"/>
      <c r="F1159" s="212"/>
      <c r="G1159" s="72">
        <f t="shared" si="285"/>
        <v>0</v>
      </c>
      <c r="H1159" s="71">
        <f t="shared" si="286"/>
        <v>0</v>
      </c>
      <c r="I1159" s="86">
        <f t="shared" si="286"/>
        <v>0</v>
      </c>
      <c r="J1159" s="72">
        <f t="shared" si="287"/>
        <v>0</v>
      </c>
    </row>
    <row r="1160" spans="1:10" ht="25.5" x14ac:dyDescent="0.25">
      <c r="A1160" s="162" t="s">
        <v>2252</v>
      </c>
      <c r="B1160" s="69" t="s">
        <v>1273</v>
      </c>
      <c r="C1160" s="70">
        <v>3</v>
      </c>
      <c r="D1160" s="131" t="s">
        <v>351</v>
      </c>
      <c r="E1160" s="211"/>
      <c r="F1160" s="212"/>
      <c r="G1160" s="72">
        <f t="shared" si="285"/>
        <v>0</v>
      </c>
      <c r="H1160" s="71">
        <f t="shared" si="286"/>
        <v>0</v>
      </c>
      <c r="I1160" s="86">
        <f t="shared" si="286"/>
        <v>0</v>
      </c>
      <c r="J1160" s="72">
        <f t="shared" si="287"/>
        <v>0</v>
      </c>
    </row>
    <row r="1161" spans="1:10" x14ac:dyDescent="0.25">
      <c r="A1161" s="162" t="s">
        <v>2253</v>
      </c>
      <c r="B1161" s="69" t="s">
        <v>1274</v>
      </c>
      <c r="C1161" s="70">
        <v>470</v>
      </c>
      <c r="D1161" s="131" t="s">
        <v>267</v>
      </c>
      <c r="E1161" s="211"/>
      <c r="F1161" s="212"/>
      <c r="G1161" s="72">
        <f t="shared" si="285"/>
        <v>0</v>
      </c>
      <c r="H1161" s="71">
        <f t="shared" si="286"/>
        <v>0</v>
      </c>
      <c r="I1161" s="86">
        <f t="shared" si="286"/>
        <v>0</v>
      </c>
      <c r="J1161" s="72">
        <f t="shared" si="287"/>
        <v>0</v>
      </c>
    </row>
    <row r="1162" spans="1:10" x14ac:dyDescent="0.25">
      <c r="A1162" s="162" t="s">
        <v>2254</v>
      </c>
      <c r="B1162" s="69" t="s">
        <v>1275</v>
      </c>
      <c r="C1162" s="70">
        <v>222</v>
      </c>
      <c r="D1162" s="131" t="s">
        <v>267</v>
      </c>
      <c r="E1162" s="211"/>
      <c r="F1162" s="212"/>
      <c r="G1162" s="72">
        <f t="shared" si="285"/>
        <v>0</v>
      </c>
      <c r="H1162" s="71">
        <f t="shared" si="286"/>
        <v>0</v>
      </c>
      <c r="I1162" s="86">
        <f t="shared" si="286"/>
        <v>0</v>
      </c>
      <c r="J1162" s="72">
        <f t="shared" si="287"/>
        <v>0</v>
      </c>
    </row>
    <row r="1163" spans="1:10" x14ac:dyDescent="0.25">
      <c r="A1163" s="162" t="s">
        <v>2255</v>
      </c>
      <c r="B1163" s="69" t="s">
        <v>1276</v>
      </c>
      <c r="C1163" s="70">
        <v>342</v>
      </c>
      <c r="D1163" s="131" t="s">
        <v>267</v>
      </c>
      <c r="E1163" s="211"/>
      <c r="F1163" s="212"/>
      <c r="G1163" s="72">
        <f t="shared" si="285"/>
        <v>0</v>
      </c>
      <c r="H1163" s="71">
        <f t="shared" si="286"/>
        <v>0</v>
      </c>
      <c r="I1163" s="86">
        <f t="shared" si="286"/>
        <v>0</v>
      </c>
      <c r="J1163" s="72">
        <f t="shared" si="287"/>
        <v>0</v>
      </c>
    </row>
    <row r="1164" spans="1:10" x14ac:dyDescent="0.25">
      <c r="A1164" s="162" t="s">
        <v>2256</v>
      </c>
      <c r="B1164" s="69" t="s">
        <v>1277</v>
      </c>
      <c r="C1164" s="70">
        <v>118</v>
      </c>
      <c r="D1164" s="131" t="s">
        <v>18</v>
      </c>
      <c r="E1164" s="211"/>
      <c r="F1164" s="212"/>
      <c r="G1164" s="72">
        <f t="shared" si="285"/>
        <v>0</v>
      </c>
      <c r="H1164" s="71">
        <f t="shared" si="286"/>
        <v>0</v>
      </c>
      <c r="I1164" s="86">
        <f t="shared" si="286"/>
        <v>0</v>
      </c>
      <c r="J1164" s="72">
        <f t="shared" si="287"/>
        <v>0</v>
      </c>
    </row>
    <row r="1165" spans="1:10" x14ac:dyDescent="0.25">
      <c r="A1165" s="162" t="s">
        <v>2257</v>
      </c>
      <c r="B1165" s="69" t="s">
        <v>1274</v>
      </c>
      <c r="C1165" s="70">
        <v>42</v>
      </c>
      <c r="D1165" s="131" t="s">
        <v>267</v>
      </c>
      <c r="E1165" s="211"/>
      <c r="F1165" s="212"/>
      <c r="G1165" s="72">
        <f t="shared" si="285"/>
        <v>0</v>
      </c>
      <c r="H1165" s="71">
        <f t="shared" si="286"/>
        <v>0</v>
      </c>
      <c r="I1165" s="86">
        <f t="shared" si="286"/>
        <v>0</v>
      </c>
      <c r="J1165" s="72">
        <f t="shared" si="287"/>
        <v>0</v>
      </c>
    </row>
    <row r="1166" spans="1:10" x14ac:dyDescent="0.25">
      <c r="A1166" s="162" t="s">
        <v>2258</v>
      </c>
      <c r="B1166" s="69" t="s">
        <v>1275</v>
      </c>
      <c r="C1166" s="70">
        <v>120</v>
      </c>
      <c r="D1166" s="131" t="s">
        <v>267</v>
      </c>
      <c r="E1166" s="211"/>
      <c r="F1166" s="212"/>
      <c r="G1166" s="72">
        <f t="shared" si="285"/>
        <v>0</v>
      </c>
      <c r="H1166" s="71">
        <f t="shared" si="286"/>
        <v>0</v>
      </c>
      <c r="I1166" s="86">
        <f t="shared" si="286"/>
        <v>0</v>
      </c>
      <c r="J1166" s="72">
        <f t="shared" si="287"/>
        <v>0</v>
      </c>
    </row>
    <row r="1167" spans="1:10" x14ac:dyDescent="0.25">
      <c r="A1167" s="162" t="s">
        <v>2259</v>
      </c>
      <c r="B1167" s="69" t="s">
        <v>1276</v>
      </c>
      <c r="C1167" s="70">
        <v>15</v>
      </c>
      <c r="D1167" s="131" t="s">
        <v>267</v>
      </c>
      <c r="E1167" s="211"/>
      <c r="F1167" s="212"/>
      <c r="G1167" s="72">
        <f t="shared" si="285"/>
        <v>0</v>
      </c>
      <c r="H1167" s="71">
        <f t="shared" si="286"/>
        <v>0</v>
      </c>
      <c r="I1167" s="86">
        <f t="shared" si="286"/>
        <v>0</v>
      </c>
      <c r="J1167" s="72">
        <f t="shared" si="287"/>
        <v>0</v>
      </c>
    </row>
    <row r="1168" spans="1:10" x14ac:dyDescent="0.25">
      <c r="A1168" s="162" t="s">
        <v>2260</v>
      </c>
      <c r="B1168" s="69" t="s">
        <v>1277</v>
      </c>
      <c r="C1168" s="70">
        <v>35</v>
      </c>
      <c r="D1168" s="131" t="s">
        <v>18</v>
      </c>
      <c r="E1168" s="211"/>
      <c r="F1168" s="212"/>
      <c r="G1168" s="72">
        <f t="shared" si="285"/>
        <v>0</v>
      </c>
      <c r="H1168" s="71">
        <f t="shared" si="286"/>
        <v>0</v>
      </c>
      <c r="I1168" s="86">
        <f t="shared" si="286"/>
        <v>0</v>
      </c>
      <c r="J1168" s="72">
        <f t="shared" si="287"/>
        <v>0</v>
      </c>
    </row>
    <row r="1169" spans="1:11" s="5" customFormat="1" x14ac:dyDescent="0.25">
      <c r="A1169" s="79" t="s">
        <v>54</v>
      </c>
      <c r="B1169" s="80" t="s">
        <v>1278</v>
      </c>
      <c r="C1169" s="70"/>
      <c r="D1169" s="81"/>
      <c r="E1169" s="108"/>
      <c r="F1169" s="108"/>
      <c r="G1169" s="83">
        <f>SUBTOTAL(9,G1157:G1168)</f>
        <v>0</v>
      </c>
      <c r="H1169" s="82"/>
      <c r="I1169" s="82"/>
      <c r="J1169" s="83">
        <f>SUBTOTAL(9,J1157:J1168)</f>
        <v>0</v>
      </c>
      <c r="K1169" s="1"/>
    </row>
    <row r="1170" spans="1:11" s="5" customFormat="1" x14ac:dyDescent="0.25">
      <c r="A1170" s="68" t="s">
        <v>54</v>
      </c>
      <c r="B1170" s="123" t="s">
        <v>1279</v>
      </c>
      <c r="C1170" s="103"/>
      <c r="D1170" s="124"/>
      <c r="E1170" s="128">
        <f>SUMPRODUCT(E1157:E1169,C1157:C1169)</f>
        <v>0</v>
      </c>
      <c r="F1170" s="128">
        <f>SUMPRODUCT(F1157:F1169,C1157:C1169)</f>
        <v>0</v>
      </c>
      <c r="G1170" s="125">
        <f>SUBTOTAL(9,G1155:G1169)</f>
        <v>0</v>
      </c>
      <c r="H1170" s="128">
        <f>SUMPRODUCT(H1157:H1169,C1157:C1169)</f>
        <v>0</v>
      </c>
      <c r="I1170" s="128">
        <f>SUMPRODUCT(I1157:I1169,C1157:C1169)</f>
        <v>0</v>
      </c>
      <c r="J1170" s="125">
        <f>SUBTOTAL(9,J1155:J1169)</f>
        <v>0</v>
      </c>
    </row>
    <row r="1171" spans="1:11" x14ac:dyDescent="0.25">
      <c r="A1171" s="79" t="s">
        <v>54</v>
      </c>
      <c r="B1171" s="84"/>
      <c r="C1171" s="70"/>
      <c r="D1171" s="131"/>
      <c r="E1171" s="71"/>
      <c r="F1171" s="71"/>
      <c r="G1171" s="72"/>
      <c r="H1171" s="86"/>
      <c r="I1171" s="86"/>
      <c r="J1171" s="72"/>
    </row>
    <row r="1172" spans="1:11" x14ac:dyDescent="0.25">
      <c r="A1172" s="68" t="s">
        <v>1280</v>
      </c>
      <c r="B1172" s="123" t="s">
        <v>1281</v>
      </c>
      <c r="C1172" s="103"/>
      <c r="D1172" s="124"/>
      <c r="E1172" s="108"/>
      <c r="F1172" s="108"/>
      <c r="G1172" s="125"/>
      <c r="H1172" s="108"/>
      <c r="I1172" s="108"/>
      <c r="J1172" s="125"/>
      <c r="K1172" s="5"/>
    </row>
    <row r="1173" spans="1:11" x14ac:dyDescent="0.25">
      <c r="A1173" s="68" t="s">
        <v>998</v>
      </c>
      <c r="B1173" s="123" t="s">
        <v>1282</v>
      </c>
      <c r="C1173" s="103"/>
      <c r="D1173" s="124"/>
      <c r="E1173" s="108"/>
      <c r="F1173" s="108"/>
      <c r="G1173" s="125"/>
      <c r="H1173" s="108"/>
      <c r="I1173" s="108"/>
      <c r="J1173" s="125"/>
      <c r="K1173" s="5"/>
    </row>
    <row r="1174" spans="1:11" x14ac:dyDescent="0.25">
      <c r="A1174" s="73" t="s">
        <v>2261</v>
      </c>
      <c r="B1174" s="182" t="s">
        <v>1283</v>
      </c>
      <c r="C1174" s="75">
        <v>70</v>
      </c>
      <c r="D1174" s="139" t="s">
        <v>274</v>
      </c>
      <c r="E1174" s="211"/>
      <c r="F1174" s="212"/>
      <c r="G1174" s="100">
        <f t="shared" ref="G1174:G1180" si="288">ROUND((F1174+E1174)*$C1174,2)</f>
        <v>0</v>
      </c>
      <c r="H1174" s="71">
        <f t="shared" ref="H1174:I1180" si="289">+E1174*(1+$J$4)</f>
        <v>0</v>
      </c>
      <c r="I1174" s="86">
        <f t="shared" si="289"/>
        <v>0</v>
      </c>
      <c r="J1174" s="100">
        <f t="shared" ref="J1174:J1180" si="290">ROUND((I1174+H1174)*$C1174,2)</f>
        <v>0</v>
      </c>
    </row>
    <row r="1175" spans="1:11" x14ac:dyDescent="0.25">
      <c r="A1175" s="73" t="s">
        <v>2262</v>
      </c>
      <c r="B1175" s="182" t="s">
        <v>1284</v>
      </c>
      <c r="C1175" s="75">
        <v>10</v>
      </c>
      <c r="D1175" s="139" t="s">
        <v>731</v>
      </c>
      <c r="E1175" s="211"/>
      <c r="F1175" s="212"/>
      <c r="G1175" s="100">
        <f t="shared" si="288"/>
        <v>0</v>
      </c>
      <c r="H1175" s="71">
        <f t="shared" si="289"/>
        <v>0</v>
      </c>
      <c r="I1175" s="86">
        <f t="shared" si="289"/>
        <v>0</v>
      </c>
      <c r="J1175" s="100">
        <f t="shared" si="290"/>
        <v>0</v>
      </c>
    </row>
    <row r="1176" spans="1:11" x14ac:dyDescent="0.25">
      <c r="A1176" s="73" t="s">
        <v>2263</v>
      </c>
      <c r="B1176" s="182" t="s">
        <v>1285</v>
      </c>
      <c r="C1176" s="75">
        <v>5</v>
      </c>
      <c r="D1176" s="139" t="s">
        <v>731</v>
      </c>
      <c r="E1176" s="211"/>
      <c r="F1176" s="212"/>
      <c r="G1176" s="100">
        <f t="shared" si="288"/>
        <v>0</v>
      </c>
      <c r="H1176" s="71">
        <f t="shared" si="289"/>
        <v>0</v>
      </c>
      <c r="I1176" s="86">
        <f t="shared" si="289"/>
        <v>0</v>
      </c>
      <c r="J1176" s="100">
        <f t="shared" si="290"/>
        <v>0</v>
      </c>
    </row>
    <row r="1177" spans="1:11" x14ac:dyDescent="0.25">
      <c r="A1177" s="73" t="s">
        <v>2264</v>
      </c>
      <c r="B1177" s="182" t="s">
        <v>1286</v>
      </c>
      <c r="C1177" s="75">
        <v>5</v>
      </c>
      <c r="D1177" s="139" t="s">
        <v>731</v>
      </c>
      <c r="E1177" s="211"/>
      <c r="F1177" s="212"/>
      <c r="G1177" s="100">
        <f t="shared" si="288"/>
        <v>0</v>
      </c>
      <c r="H1177" s="71">
        <f t="shared" si="289"/>
        <v>0</v>
      </c>
      <c r="I1177" s="86">
        <f t="shared" si="289"/>
        <v>0</v>
      </c>
      <c r="J1177" s="100">
        <f t="shared" si="290"/>
        <v>0</v>
      </c>
    </row>
    <row r="1178" spans="1:11" s="5" customFormat="1" x14ac:dyDescent="0.25">
      <c r="A1178" s="73" t="s">
        <v>2265</v>
      </c>
      <c r="B1178" s="182" t="s">
        <v>1287</v>
      </c>
      <c r="C1178" s="75">
        <v>50</v>
      </c>
      <c r="D1178" s="139" t="s">
        <v>475</v>
      </c>
      <c r="E1178" s="211"/>
      <c r="F1178" s="212"/>
      <c r="G1178" s="100">
        <f t="shared" si="288"/>
        <v>0</v>
      </c>
      <c r="H1178" s="71">
        <f t="shared" si="289"/>
        <v>0</v>
      </c>
      <c r="I1178" s="86">
        <f t="shared" si="289"/>
        <v>0</v>
      </c>
      <c r="J1178" s="100">
        <f t="shared" si="290"/>
        <v>0</v>
      </c>
      <c r="K1178" s="1"/>
    </row>
    <row r="1179" spans="1:11" s="5" customFormat="1" x14ac:dyDescent="0.25">
      <c r="A1179" s="73" t="s">
        <v>2266</v>
      </c>
      <c r="B1179" s="182" t="s">
        <v>1288</v>
      </c>
      <c r="C1179" s="75">
        <v>1</v>
      </c>
      <c r="D1179" s="139" t="s">
        <v>196</v>
      </c>
      <c r="E1179" s="211"/>
      <c r="F1179" s="212"/>
      <c r="G1179" s="100">
        <f t="shared" si="288"/>
        <v>0</v>
      </c>
      <c r="H1179" s="71">
        <f t="shared" si="289"/>
        <v>0</v>
      </c>
      <c r="I1179" s="86">
        <f t="shared" si="289"/>
        <v>0</v>
      </c>
      <c r="J1179" s="100">
        <f t="shared" si="290"/>
        <v>0</v>
      </c>
      <c r="K1179" s="1"/>
    </row>
    <row r="1180" spans="1:11" s="5" customFormat="1" x14ac:dyDescent="0.25">
      <c r="A1180" s="73" t="s">
        <v>2267</v>
      </c>
      <c r="B1180" s="183" t="s">
        <v>1289</v>
      </c>
      <c r="C1180" s="94">
        <v>1</v>
      </c>
      <c r="D1180" s="184" t="s">
        <v>196</v>
      </c>
      <c r="E1180" s="127"/>
      <c r="F1180" s="211"/>
      <c r="G1180" s="101">
        <f t="shared" si="288"/>
        <v>0</v>
      </c>
      <c r="H1180" s="127">
        <v>0</v>
      </c>
      <c r="I1180" s="71">
        <f t="shared" si="289"/>
        <v>0</v>
      </c>
      <c r="J1180" s="101">
        <f t="shared" si="290"/>
        <v>0</v>
      </c>
    </row>
    <row r="1181" spans="1:11" x14ac:dyDescent="0.25">
      <c r="A1181" s="68" t="s">
        <v>54</v>
      </c>
      <c r="B1181" s="126" t="s">
        <v>1290</v>
      </c>
      <c r="C1181" s="103"/>
      <c r="D1181" s="124"/>
      <c r="E1181" s="108"/>
      <c r="F1181" s="108"/>
      <c r="G1181" s="125">
        <f>SUBTOTAL(9,G1174:G1180)</f>
        <v>0</v>
      </c>
      <c r="H1181" s="108"/>
      <c r="I1181" s="108"/>
      <c r="J1181" s="125">
        <f>SUBTOTAL(9,J1174:J1180)</f>
        <v>0</v>
      </c>
      <c r="K1181" s="5"/>
    </row>
    <row r="1182" spans="1:11" x14ac:dyDescent="0.25">
      <c r="A1182" s="68" t="s">
        <v>1000</v>
      </c>
      <c r="B1182" s="123" t="s">
        <v>1291</v>
      </c>
      <c r="C1182" s="103"/>
      <c r="D1182" s="124"/>
      <c r="E1182" s="108"/>
      <c r="F1182" s="108"/>
      <c r="G1182" s="125"/>
      <c r="H1182" s="108"/>
      <c r="I1182" s="108"/>
      <c r="J1182" s="125"/>
      <c r="K1182" s="5"/>
    </row>
    <row r="1183" spans="1:11" x14ac:dyDescent="0.25">
      <c r="A1183" s="68" t="s">
        <v>2268</v>
      </c>
      <c r="B1183" s="182" t="s">
        <v>1292</v>
      </c>
      <c r="C1183" s="70">
        <v>3</v>
      </c>
      <c r="D1183" s="131" t="s">
        <v>475</v>
      </c>
      <c r="E1183" s="211"/>
      <c r="F1183" s="212"/>
      <c r="G1183" s="72">
        <f t="shared" ref="G1183:G1235" si="291">ROUND((F1183+E1183)*$C1183,2)</f>
        <v>0</v>
      </c>
      <c r="H1183" s="71">
        <f t="shared" ref="H1183:I1235" si="292">+E1183*(1+$J$4)</f>
        <v>0</v>
      </c>
      <c r="I1183" s="86">
        <f t="shared" si="292"/>
        <v>0</v>
      </c>
      <c r="J1183" s="72">
        <f t="shared" ref="J1183:J1235" si="293">ROUND((I1183+H1183)*$C1183,2)</f>
        <v>0</v>
      </c>
    </row>
    <row r="1184" spans="1:11" x14ac:dyDescent="0.25">
      <c r="A1184" s="68" t="s">
        <v>2269</v>
      </c>
      <c r="B1184" s="182" t="s">
        <v>1293</v>
      </c>
      <c r="C1184" s="70">
        <v>10</v>
      </c>
      <c r="D1184" s="131" t="s">
        <v>731</v>
      </c>
      <c r="E1184" s="211"/>
      <c r="F1184" s="212"/>
      <c r="G1184" s="72">
        <f t="shared" si="291"/>
        <v>0</v>
      </c>
      <c r="H1184" s="71">
        <f t="shared" si="292"/>
        <v>0</v>
      </c>
      <c r="I1184" s="86">
        <f t="shared" si="292"/>
        <v>0</v>
      </c>
      <c r="J1184" s="72">
        <f t="shared" si="293"/>
        <v>0</v>
      </c>
    </row>
    <row r="1185" spans="1:10" x14ac:dyDescent="0.25">
      <c r="A1185" s="68" t="s">
        <v>2270</v>
      </c>
      <c r="B1185" s="182" t="s">
        <v>1294</v>
      </c>
      <c r="C1185" s="75">
        <v>16</v>
      </c>
      <c r="D1185" s="139" t="s">
        <v>475</v>
      </c>
      <c r="E1185" s="211"/>
      <c r="F1185" s="212"/>
      <c r="G1185" s="100">
        <f t="shared" si="291"/>
        <v>0</v>
      </c>
      <c r="H1185" s="71">
        <f t="shared" si="292"/>
        <v>0</v>
      </c>
      <c r="I1185" s="86">
        <f t="shared" si="292"/>
        <v>0</v>
      </c>
      <c r="J1185" s="100">
        <f t="shared" si="293"/>
        <v>0</v>
      </c>
    </row>
    <row r="1186" spans="1:10" x14ac:dyDescent="0.25">
      <c r="A1186" s="68" t="s">
        <v>2271</v>
      </c>
      <c r="B1186" s="182" t="s">
        <v>1295</v>
      </c>
      <c r="C1186" s="70">
        <v>8</v>
      </c>
      <c r="D1186" s="131" t="s">
        <v>475</v>
      </c>
      <c r="E1186" s="211"/>
      <c r="F1186" s="212"/>
      <c r="G1186" s="72">
        <f t="shared" si="291"/>
        <v>0</v>
      </c>
      <c r="H1186" s="71">
        <f t="shared" si="292"/>
        <v>0</v>
      </c>
      <c r="I1186" s="86">
        <f t="shared" si="292"/>
        <v>0</v>
      </c>
      <c r="J1186" s="72">
        <f t="shared" si="293"/>
        <v>0</v>
      </c>
    </row>
    <row r="1187" spans="1:10" x14ac:dyDescent="0.25">
      <c r="A1187" s="68" t="s">
        <v>2272</v>
      </c>
      <c r="B1187" s="182" t="s">
        <v>1296</v>
      </c>
      <c r="C1187" s="70">
        <v>2</v>
      </c>
      <c r="D1187" s="131" t="s">
        <v>475</v>
      </c>
      <c r="E1187" s="211"/>
      <c r="F1187" s="212"/>
      <c r="G1187" s="72">
        <f t="shared" si="291"/>
        <v>0</v>
      </c>
      <c r="H1187" s="71">
        <f t="shared" si="292"/>
        <v>0</v>
      </c>
      <c r="I1187" s="86">
        <f t="shared" si="292"/>
        <v>0</v>
      </c>
      <c r="J1187" s="72">
        <f t="shared" si="293"/>
        <v>0</v>
      </c>
    </row>
    <row r="1188" spans="1:10" x14ac:dyDescent="0.25">
      <c r="A1188" s="68" t="s">
        <v>2273</v>
      </c>
      <c r="B1188" s="182" t="s">
        <v>1297</v>
      </c>
      <c r="C1188" s="70">
        <v>2</v>
      </c>
      <c r="D1188" s="131" t="s">
        <v>475</v>
      </c>
      <c r="E1188" s="211"/>
      <c r="F1188" s="212"/>
      <c r="G1188" s="72">
        <f t="shared" si="291"/>
        <v>0</v>
      </c>
      <c r="H1188" s="71">
        <f t="shared" si="292"/>
        <v>0</v>
      </c>
      <c r="I1188" s="86">
        <f t="shared" si="292"/>
        <v>0</v>
      </c>
      <c r="J1188" s="72">
        <f t="shared" si="293"/>
        <v>0</v>
      </c>
    </row>
    <row r="1189" spans="1:10" x14ac:dyDescent="0.25">
      <c r="A1189" s="68" t="s">
        <v>2274</v>
      </c>
      <c r="B1189" s="182" t="s">
        <v>1298</v>
      </c>
      <c r="C1189" s="70">
        <v>8</v>
      </c>
      <c r="D1189" s="131" t="s">
        <v>475</v>
      </c>
      <c r="E1189" s="211"/>
      <c r="F1189" s="212"/>
      <c r="G1189" s="72">
        <f t="shared" si="291"/>
        <v>0</v>
      </c>
      <c r="H1189" s="71">
        <f t="shared" si="292"/>
        <v>0</v>
      </c>
      <c r="I1189" s="86">
        <f t="shared" si="292"/>
        <v>0</v>
      </c>
      <c r="J1189" s="72">
        <f t="shared" si="293"/>
        <v>0</v>
      </c>
    </row>
    <row r="1190" spans="1:10" x14ac:dyDescent="0.25">
      <c r="A1190" s="68" t="s">
        <v>2275</v>
      </c>
      <c r="B1190" s="182" t="s">
        <v>1299</v>
      </c>
      <c r="C1190" s="70">
        <v>36</v>
      </c>
      <c r="D1190" s="131" t="s">
        <v>475</v>
      </c>
      <c r="E1190" s="211"/>
      <c r="F1190" s="212"/>
      <c r="G1190" s="72">
        <f t="shared" si="291"/>
        <v>0</v>
      </c>
      <c r="H1190" s="71">
        <f t="shared" si="292"/>
        <v>0</v>
      </c>
      <c r="I1190" s="86">
        <f t="shared" si="292"/>
        <v>0</v>
      </c>
      <c r="J1190" s="72">
        <f t="shared" si="293"/>
        <v>0</v>
      </c>
    </row>
    <row r="1191" spans="1:10" x14ac:dyDescent="0.25">
      <c r="A1191" s="68" t="s">
        <v>2276</v>
      </c>
      <c r="B1191" s="182" t="s">
        <v>1300</v>
      </c>
      <c r="C1191" s="75">
        <v>8</v>
      </c>
      <c r="D1191" s="139" t="s">
        <v>475</v>
      </c>
      <c r="E1191" s="211"/>
      <c r="F1191" s="212"/>
      <c r="G1191" s="100">
        <f t="shared" si="291"/>
        <v>0</v>
      </c>
      <c r="H1191" s="71">
        <f t="shared" si="292"/>
        <v>0</v>
      </c>
      <c r="I1191" s="86">
        <f t="shared" si="292"/>
        <v>0</v>
      </c>
      <c r="J1191" s="100">
        <f t="shared" si="293"/>
        <v>0</v>
      </c>
    </row>
    <row r="1192" spans="1:10" x14ac:dyDescent="0.25">
      <c r="A1192" s="68" t="s">
        <v>2277</v>
      </c>
      <c r="B1192" s="182" t="s">
        <v>1301</v>
      </c>
      <c r="C1192" s="75">
        <v>8</v>
      </c>
      <c r="D1192" s="139" t="s">
        <v>475</v>
      </c>
      <c r="E1192" s="211"/>
      <c r="F1192" s="212"/>
      <c r="G1192" s="100">
        <f t="shared" si="291"/>
        <v>0</v>
      </c>
      <c r="H1192" s="71">
        <f t="shared" si="292"/>
        <v>0</v>
      </c>
      <c r="I1192" s="86">
        <f t="shared" si="292"/>
        <v>0</v>
      </c>
      <c r="J1192" s="100">
        <f t="shared" si="293"/>
        <v>0</v>
      </c>
    </row>
    <row r="1193" spans="1:10" x14ac:dyDescent="0.25">
      <c r="A1193" s="68" t="s">
        <v>2278</v>
      </c>
      <c r="B1193" s="182" t="s">
        <v>1302</v>
      </c>
      <c r="C1193" s="75">
        <v>4</v>
      </c>
      <c r="D1193" s="139" t="s">
        <v>475</v>
      </c>
      <c r="E1193" s="211"/>
      <c r="F1193" s="212"/>
      <c r="G1193" s="100">
        <f t="shared" si="291"/>
        <v>0</v>
      </c>
      <c r="H1193" s="71">
        <f t="shared" si="292"/>
        <v>0</v>
      </c>
      <c r="I1193" s="86">
        <f t="shared" si="292"/>
        <v>0</v>
      </c>
      <c r="J1193" s="100">
        <f t="shared" si="293"/>
        <v>0</v>
      </c>
    </row>
    <row r="1194" spans="1:10" x14ac:dyDescent="0.25">
      <c r="A1194" s="68" t="s">
        <v>2279</v>
      </c>
      <c r="B1194" s="182" t="s">
        <v>1303</v>
      </c>
      <c r="C1194" s="70">
        <v>6</v>
      </c>
      <c r="D1194" s="131" t="s">
        <v>475</v>
      </c>
      <c r="E1194" s="211"/>
      <c r="F1194" s="212"/>
      <c r="G1194" s="72">
        <f t="shared" si="291"/>
        <v>0</v>
      </c>
      <c r="H1194" s="71">
        <f t="shared" si="292"/>
        <v>0</v>
      </c>
      <c r="I1194" s="86">
        <f t="shared" si="292"/>
        <v>0</v>
      </c>
      <c r="J1194" s="72">
        <f t="shared" si="293"/>
        <v>0</v>
      </c>
    </row>
    <row r="1195" spans="1:10" x14ac:dyDescent="0.25">
      <c r="A1195" s="68" t="s">
        <v>2280</v>
      </c>
      <c r="B1195" s="182" t="s">
        <v>1304</v>
      </c>
      <c r="C1195" s="70">
        <v>1</v>
      </c>
      <c r="D1195" s="131" t="s">
        <v>475</v>
      </c>
      <c r="E1195" s="211"/>
      <c r="F1195" s="212"/>
      <c r="G1195" s="72">
        <f t="shared" si="291"/>
        <v>0</v>
      </c>
      <c r="H1195" s="71">
        <f t="shared" si="292"/>
        <v>0</v>
      </c>
      <c r="I1195" s="86">
        <f t="shared" si="292"/>
        <v>0</v>
      </c>
      <c r="J1195" s="72">
        <f t="shared" si="293"/>
        <v>0</v>
      </c>
    </row>
    <row r="1196" spans="1:10" x14ac:dyDescent="0.25">
      <c r="A1196" s="68" t="s">
        <v>2281</v>
      </c>
      <c r="B1196" s="182" t="s">
        <v>1305</v>
      </c>
      <c r="C1196" s="70">
        <v>1</v>
      </c>
      <c r="D1196" s="131" t="s">
        <v>475</v>
      </c>
      <c r="E1196" s="211"/>
      <c r="F1196" s="212"/>
      <c r="G1196" s="72">
        <f t="shared" si="291"/>
        <v>0</v>
      </c>
      <c r="H1196" s="71">
        <f t="shared" si="292"/>
        <v>0</v>
      </c>
      <c r="I1196" s="86">
        <f t="shared" si="292"/>
        <v>0</v>
      </c>
      <c r="J1196" s="72">
        <f t="shared" si="293"/>
        <v>0</v>
      </c>
    </row>
    <row r="1197" spans="1:10" x14ac:dyDescent="0.25">
      <c r="A1197" s="68" t="s">
        <v>2282</v>
      </c>
      <c r="B1197" s="182" t="s">
        <v>1306</v>
      </c>
      <c r="C1197" s="70">
        <v>3</v>
      </c>
      <c r="D1197" s="131" t="s">
        <v>475</v>
      </c>
      <c r="E1197" s="211"/>
      <c r="F1197" s="212"/>
      <c r="G1197" s="72">
        <f t="shared" si="291"/>
        <v>0</v>
      </c>
      <c r="H1197" s="71">
        <f t="shared" si="292"/>
        <v>0</v>
      </c>
      <c r="I1197" s="86">
        <f t="shared" si="292"/>
        <v>0</v>
      </c>
      <c r="J1197" s="72">
        <f t="shared" si="293"/>
        <v>0</v>
      </c>
    </row>
    <row r="1198" spans="1:10" x14ac:dyDescent="0.25">
      <c r="A1198" s="68" t="s">
        <v>2283</v>
      </c>
      <c r="B1198" s="182" t="s">
        <v>1307</v>
      </c>
      <c r="C1198" s="70">
        <v>8</v>
      </c>
      <c r="D1198" s="131" t="s">
        <v>475</v>
      </c>
      <c r="E1198" s="211"/>
      <c r="F1198" s="212"/>
      <c r="G1198" s="72">
        <f t="shared" si="291"/>
        <v>0</v>
      </c>
      <c r="H1198" s="71">
        <f t="shared" si="292"/>
        <v>0</v>
      </c>
      <c r="I1198" s="86">
        <f t="shared" si="292"/>
        <v>0</v>
      </c>
      <c r="J1198" s="72">
        <f t="shared" si="293"/>
        <v>0</v>
      </c>
    </row>
    <row r="1199" spans="1:10" x14ac:dyDescent="0.25">
      <c r="A1199" s="68" t="s">
        <v>2284</v>
      </c>
      <c r="B1199" s="182" t="s">
        <v>1308</v>
      </c>
      <c r="C1199" s="70">
        <v>2</v>
      </c>
      <c r="D1199" s="131" t="s">
        <v>475</v>
      </c>
      <c r="E1199" s="211"/>
      <c r="F1199" s="212"/>
      <c r="G1199" s="72">
        <f t="shared" si="291"/>
        <v>0</v>
      </c>
      <c r="H1199" s="71">
        <f t="shared" si="292"/>
        <v>0</v>
      </c>
      <c r="I1199" s="86">
        <f t="shared" si="292"/>
        <v>0</v>
      </c>
      <c r="J1199" s="72">
        <f t="shared" si="293"/>
        <v>0</v>
      </c>
    </row>
    <row r="1200" spans="1:10" x14ac:dyDescent="0.25">
      <c r="A1200" s="68" t="s">
        <v>2285</v>
      </c>
      <c r="B1200" s="182" t="s">
        <v>1309</v>
      </c>
      <c r="C1200" s="70">
        <v>2</v>
      </c>
      <c r="D1200" s="131" t="s">
        <v>475</v>
      </c>
      <c r="E1200" s="211"/>
      <c r="F1200" s="212"/>
      <c r="G1200" s="72">
        <f t="shared" si="291"/>
        <v>0</v>
      </c>
      <c r="H1200" s="71">
        <f t="shared" si="292"/>
        <v>0</v>
      </c>
      <c r="I1200" s="86">
        <f t="shared" si="292"/>
        <v>0</v>
      </c>
      <c r="J1200" s="72">
        <f t="shared" si="293"/>
        <v>0</v>
      </c>
    </row>
    <row r="1201" spans="1:10" x14ac:dyDescent="0.25">
      <c r="A1201" s="68" t="s">
        <v>2286</v>
      </c>
      <c r="B1201" s="182" t="s">
        <v>1310</v>
      </c>
      <c r="C1201" s="70">
        <v>2</v>
      </c>
      <c r="D1201" s="131" t="s">
        <v>475</v>
      </c>
      <c r="E1201" s="211"/>
      <c r="F1201" s="212"/>
      <c r="G1201" s="72">
        <f t="shared" si="291"/>
        <v>0</v>
      </c>
      <c r="H1201" s="71">
        <f t="shared" si="292"/>
        <v>0</v>
      </c>
      <c r="I1201" s="86">
        <f t="shared" si="292"/>
        <v>0</v>
      </c>
      <c r="J1201" s="72">
        <f t="shared" si="293"/>
        <v>0</v>
      </c>
    </row>
    <row r="1202" spans="1:10" x14ac:dyDescent="0.25">
      <c r="A1202" s="68" t="s">
        <v>2287</v>
      </c>
      <c r="B1202" s="182" t="s">
        <v>1311</v>
      </c>
      <c r="C1202" s="70">
        <v>6</v>
      </c>
      <c r="D1202" s="131" t="s">
        <v>475</v>
      </c>
      <c r="E1202" s="211"/>
      <c r="F1202" s="212"/>
      <c r="G1202" s="72">
        <f t="shared" si="291"/>
        <v>0</v>
      </c>
      <c r="H1202" s="71">
        <f t="shared" si="292"/>
        <v>0</v>
      </c>
      <c r="I1202" s="86">
        <f t="shared" si="292"/>
        <v>0</v>
      </c>
      <c r="J1202" s="72">
        <f t="shared" si="293"/>
        <v>0</v>
      </c>
    </row>
    <row r="1203" spans="1:10" x14ac:dyDescent="0.25">
      <c r="A1203" s="68" t="s">
        <v>2288</v>
      </c>
      <c r="B1203" s="182" t="s">
        <v>1312</v>
      </c>
      <c r="C1203" s="70">
        <v>4</v>
      </c>
      <c r="D1203" s="131" t="s">
        <v>475</v>
      </c>
      <c r="E1203" s="211"/>
      <c r="F1203" s="212"/>
      <c r="G1203" s="72">
        <f t="shared" si="291"/>
        <v>0</v>
      </c>
      <c r="H1203" s="71">
        <f t="shared" si="292"/>
        <v>0</v>
      </c>
      <c r="I1203" s="86">
        <f t="shared" si="292"/>
        <v>0</v>
      </c>
      <c r="J1203" s="72">
        <f t="shared" si="293"/>
        <v>0</v>
      </c>
    </row>
    <row r="1204" spans="1:10" x14ac:dyDescent="0.25">
      <c r="A1204" s="68" t="s">
        <v>2289</v>
      </c>
      <c r="B1204" s="182" t="s">
        <v>1313</v>
      </c>
      <c r="C1204" s="70">
        <v>2</v>
      </c>
      <c r="D1204" s="131" t="s">
        <v>475</v>
      </c>
      <c r="E1204" s="211"/>
      <c r="F1204" s="212"/>
      <c r="G1204" s="72">
        <f t="shared" si="291"/>
        <v>0</v>
      </c>
      <c r="H1204" s="71">
        <f t="shared" si="292"/>
        <v>0</v>
      </c>
      <c r="I1204" s="86">
        <f t="shared" si="292"/>
        <v>0</v>
      </c>
      <c r="J1204" s="72">
        <f t="shared" si="293"/>
        <v>0</v>
      </c>
    </row>
    <row r="1205" spans="1:10" x14ac:dyDescent="0.25">
      <c r="A1205" s="68" t="s">
        <v>2290</v>
      </c>
      <c r="B1205" s="182" t="s">
        <v>1314</v>
      </c>
      <c r="C1205" s="70">
        <v>1</v>
      </c>
      <c r="D1205" s="131" t="s">
        <v>196</v>
      </c>
      <c r="E1205" s="211"/>
      <c r="F1205" s="212"/>
      <c r="G1205" s="72">
        <f t="shared" si="291"/>
        <v>0</v>
      </c>
      <c r="H1205" s="71">
        <f t="shared" si="292"/>
        <v>0</v>
      </c>
      <c r="I1205" s="86">
        <f t="shared" si="292"/>
        <v>0</v>
      </c>
      <c r="J1205" s="72">
        <f t="shared" si="293"/>
        <v>0</v>
      </c>
    </row>
    <row r="1206" spans="1:10" x14ac:dyDescent="0.25">
      <c r="A1206" s="68" t="s">
        <v>2291</v>
      </c>
      <c r="B1206" s="182" t="s">
        <v>1315</v>
      </c>
      <c r="C1206" s="75">
        <v>24</v>
      </c>
      <c r="D1206" s="139" t="s">
        <v>475</v>
      </c>
      <c r="E1206" s="211"/>
      <c r="F1206" s="212"/>
      <c r="G1206" s="100">
        <f t="shared" si="291"/>
        <v>0</v>
      </c>
      <c r="H1206" s="71">
        <f t="shared" si="292"/>
        <v>0</v>
      </c>
      <c r="I1206" s="86">
        <f t="shared" si="292"/>
        <v>0</v>
      </c>
      <c r="J1206" s="100">
        <f t="shared" si="293"/>
        <v>0</v>
      </c>
    </row>
    <row r="1207" spans="1:10" x14ac:dyDescent="0.25">
      <c r="A1207" s="68" t="s">
        <v>2292</v>
      </c>
      <c r="B1207" s="182" t="s">
        <v>1316</v>
      </c>
      <c r="C1207" s="75">
        <v>12</v>
      </c>
      <c r="D1207" s="139" t="s">
        <v>475</v>
      </c>
      <c r="E1207" s="211"/>
      <c r="F1207" s="212"/>
      <c r="G1207" s="100">
        <f t="shared" si="291"/>
        <v>0</v>
      </c>
      <c r="H1207" s="71">
        <f t="shared" si="292"/>
        <v>0</v>
      </c>
      <c r="I1207" s="86">
        <f t="shared" si="292"/>
        <v>0</v>
      </c>
      <c r="J1207" s="100">
        <f t="shared" si="293"/>
        <v>0</v>
      </c>
    </row>
    <row r="1208" spans="1:10" x14ac:dyDescent="0.25">
      <c r="A1208" s="68" t="s">
        <v>2293</v>
      </c>
      <c r="B1208" s="182" t="s">
        <v>1317</v>
      </c>
      <c r="C1208" s="75">
        <v>2</v>
      </c>
      <c r="D1208" s="139" t="s">
        <v>475</v>
      </c>
      <c r="E1208" s="211"/>
      <c r="F1208" s="212"/>
      <c r="G1208" s="100">
        <f t="shared" si="291"/>
        <v>0</v>
      </c>
      <c r="H1208" s="71">
        <f t="shared" si="292"/>
        <v>0</v>
      </c>
      <c r="I1208" s="86">
        <f t="shared" si="292"/>
        <v>0</v>
      </c>
      <c r="J1208" s="100">
        <f t="shared" si="293"/>
        <v>0</v>
      </c>
    </row>
    <row r="1209" spans="1:10" x14ac:dyDescent="0.25">
      <c r="A1209" s="68" t="s">
        <v>2294</v>
      </c>
      <c r="B1209" s="182" t="s">
        <v>1318</v>
      </c>
      <c r="C1209" s="70">
        <v>6</v>
      </c>
      <c r="D1209" s="131" t="s">
        <v>475</v>
      </c>
      <c r="E1209" s="211"/>
      <c r="F1209" s="212"/>
      <c r="G1209" s="72">
        <f t="shared" si="291"/>
        <v>0</v>
      </c>
      <c r="H1209" s="71">
        <f t="shared" si="292"/>
        <v>0</v>
      </c>
      <c r="I1209" s="86">
        <f t="shared" si="292"/>
        <v>0</v>
      </c>
      <c r="J1209" s="72">
        <f t="shared" si="293"/>
        <v>0</v>
      </c>
    </row>
    <row r="1210" spans="1:10" x14ac:dyDescent="0.25">
      <c r="A1210" s="68" t="s">
        <v>2295</v>
      </c>
      <c r="B1210" s="182" t="s">
        <v>1319</v>
      </c>
      <c r="C1210" s="70">
        <v>210</v>
      </c>
      <c r="D1210" s="131" t="s">
        <v>274</v>
      </c>
      <c r="E1210" s="211"/>
      <c r="F1210" s="211"/>
      <c r="G1210" s="72">
        <f t="shared" si="291"/>
        <v>0</v>
      </c>
      <c r="H1210" s="71">
        <f t="shared" si="292"/>
        <v>0</v>
      </c>
      <c r="I1210" s="71">
        <f t="shared" si="292"/>
        <v>0</v>
      </c>
      <c r="J1210" s="76">
        <f t="shared" si="293"/>
        <v>0</v>
      </c>
    </row>
    <row r="1211" spans="1:10" x14ac:dyDescent="0.25">
      <c r="A1211" s="68" t="s">
        <v>2296</v>
      </c>
      <c r="B1211" s="182" t="s">
        <v>1320</v>
      </c>
      <c r="C1211" s="70">
        <v>2</v>
      </c>
      <c r="D1211" s="131" t="s">
        <v>475</v>
      </c>
      <c r="E1211" s="211"/>
      <c r="F1211" s="212"/>
      <c r="G1211" s="72">
        <f t="shared" si="291"/>
        <v>0</v>
      </c>
      <c r="H1211" s="71">
        <f t="shared" si="292"/>
        <v>0</v>
      </c>
      <c r="I1211" s="86">
        <f t="shared" si="292"/>
        <v>0</v>
      </c>
      <c r="J1211" s="72">
        <f t="shared" si="293"/>
        <v>0</v>
      </c>
    </row>
    <row r="1212" spans="1:10" x14ac:dyDescent="0.25">
      <c r="A1212" s="68" t="s">
        <v>2297</v>
      </c>
      <c r="B1212" s="182" t="s">
        <v>1321</v>
      </c>
      <c r="C1212" s="70">
        <v>3</v>
      </c>
      <c r="D1212" s="131" t="s">
        <v>475</v>
      </c>
      <c r="E1212" s="211"/>
      <c r="F1212" s="212"/>
      <c r="G1212" s="72">
        <f t="shared" si="291"/>
        <v>0</v>
      </c>
      <c r="H1212" s="71">
        <f t="shared" si="292"/>
        <v>0</v>
      </c>
      <c r="I1212" s="86">
        <f t="shared" si="292"/>
        <v>0</v>
      </c>
      <c r="J1212" s="72">
        <f t="shared" si="293"/>
        <v>0</v>
      </c>
    </row>
    <row r="1213" spans="1:10" x14ac:dyDescent="0.25">
      <c r="A1213" s="68" t="s">
        <v>2298</v>
      </c>
      <c r="B1213" s="182" t="s">
        <v>1322</v>
      </c>
      <c r="C1213" s="70">
        <v>2</v>
      </c>
      <c r="D1213" s="131" t="s">
        <v>475</v>
      </c>
      <c r="E1213" s="211"/>
      <c r="F1213" s="212"/>
      <c r="G1213" s="72">
        <f t="shared" si="291"/>
        <v>0</v>
      </c>
      <c r="H1213" s="71">
        <f t="shared" si="292"/>
        <v>0</v>
      </c>
      <c r="I1213" s="86">
        <f t="shared" si="292"/>
        <v>0</v>
      </c>
      <c r="J1213" s="72">
        <f t="shared" si="293"/>
        <v>0</v>
      </c>
    </row>
    <row r="1214" spans="1:10" x14ac:dyDescent="0.25">
      <c r="A1214" s="68" t="s">
        <v>2299</v>
      </c>
      <c r="B1214" s="182" t="s">
        <v>1323</v>
      </c>
      <c r="C1214" s="70">
        <v>24</v>
      </c>
      <c r="D1214" s="131" t="s">
        <v>475</v>
      </c>
      <c r="E1214" s="211"/>
      <c r="F1214" s="212"/>
      <c r="G1214" s="72">
        <f t="shared" si="291"/>
        <v>0</v>
      </c>
      <c r="H1214" s="71">
        <f t="shared" si="292"/>
        <v>0</v>
      </c>
      <c r="I1214" s="86">
        <f t="shared" si="292"/>
        <v>0</v>
      </c>
      <c r="J1214" s="72">
        <f t="shared" si="293"/>
        <v>0</v>
      </c>
    </row>
    <row r="1215" spans="1:10" x14ac:dyDescent="0.25">
      <c r="A1215" s="68" t="s">
        <v>2300</v>
      </c>
      <c r="B1215" s="182" t="s">
        <v>1324</v>
      </c>
      <c r="C1215" s="75">
        <v>6</v>
      </c>
      <c r="D1215" s="139" t="s">
        <v>475</v>
      </c>
      <c r="E1215" s="211"/>
      <c r="F1215" s="212"/>
      <c r="G1215" s="100">
        <f t="shared" si="291"/>
        <v>0</v>
      </c>
      <c r="H1215" s="71">
        <f t="shared" si="292"/>
        <v>0</v>
      </c>
      <c r="I1215" s="86">
        <f t="shared" si="292"/>
        <v>0</v>
      </c>
      <c r="J1215" s="100">
        <f t="shared" si="293"/>
        <v>0</v>
      </c>
    </row>
    <row r="1216" spans="1:10" x14ac:dyDescent="0.25">
      <c r="A1216" s="68" t="s">
        <v>2301</v>
      </c>
      <c r="B1216" s="182" t="s">
        <v>1325</v>
      </c>
      <c r="C1216" s="70">
        <v>3</v>
      </c>
      <c r="D1216" s="131" t="s">
        <v>475</v>
      </c>
      <c r="E1216" s="211"/>
      <c r="F1216" s="212"/>
      <c r="G1216" s="72">
        <f t="shared" si="291"/>
        <v>0</v>
      </c>
      <c r="H1216" s="71">
        <f t="shared" si="292"/>
        <v>0</v>
      </c>
      <c r="I1216" s="86">
        <f t="shared" si="292"/>
        <v>0</v>
      </c>
      <c r="J1216" s="72">
        <f t="shared" si="293"/>
        <v>0</v>
      </c>
    </row>
    <row r="1217" spans="1:10" x14ac:dyDescent="0.25">
      <c r="A1217" s="68" t="s">
        <v>2302</v>
      </c>
      <c r="B1217" s="182" t="s">
        <v>1326</v>
      </c>
      <c r="C1217" s="70">
        <v>2</v>
      </c>
      <c r="D1217" s="131" t="s">
        <v>475</v>
      </c>
      <c r="E1217" s="211"/>
      <c r="F1217" s="212"/>
      <c r="G1217" s="72">
        <f t="shared" si="291"/>
        <v>0</v>
      </c>
      <c r="H1217" s="71">
        <f t="shared" si="292"/>
        <v>0</v>
      </c>
      <c r="I1217" s="86">
        <f t="shared" si="292"/>
        <v>0</v>
      </c>
      <c r="J1217" s="72">
        <f t="shared" si="293"/>
        <v>0</v>
      </c>
    </row>
    <row r="1218" spans="1:10" x14ac:dyDescent="0.25">
      <c r="A1218" s="68" t="s">
        <v>2303</v>
      </c>
      <c r="B1218" s="182" t="s">
        <v>1327</v>
      </c>
      <c r="C1218" s="70">
        <v>9</v>
      </c>
      <c r="D1218" s="131" t="s">
        <v>475</v>
      </c>
      <c r="E1218" s="211"/>
      <c r="F1218" s="212"/>
      <c r="G1218" s="72">
        <f t="shared" si="291"/>
        <v>0</v>
      </c>
      <c r="H1218" s="71">
        <f t="shared" si="292"/>
        <v>0</v>
      </c>
      <c r="I1218" s="86">
        <f t="shared" si="292"/>
        <v>0</v>
      </c>
      <c r="J1218" s="72">
        <f t="shared" si="293"/>
        <v>0</v>
      </c>
    </row>
    <row r="1219" spans="1:10" x14ac:dyDescent="0.25">
      <c r="A1219" s="68" t="s">
        <v>2304</v>
      </c>
      <c r="B1219" s="182" t="s">
        <v>1328</v>
      </c>
      <c r="C1219" s="70">
        <v>12</v>
      </c>
      <c r="D1219" s="131" t="s">
        <v>475</v>
      </c>
      <c r="E1219" s="211"/>
      <c r="F1219" s="212"/>
      <c r="G1219" s="72">
        <f t="shared" si="291"/>
        <v>0</v>
      </c>
      <c r="H1219" s="71">
        <f t="shared" si="292"/>
        <v>0</v>
      </c>
      <c r="I1219" s="86">
        <f t="shared" si="292"/>
        <v>0</v>
      </c>
      <c r="J1219" s="72">
        <f t="shared" si="293"/>
        <v>0</v>
      </c>
    </row>
    <row r="1220" spans="1:10" x14ac:dyDescent="0.25">
      <c r="A1220" s="68" t="s">
        <v>2305</v>
      </c>
      <c r="B1220" s="182" t="s">
        <v>1329</v>
      </c>
      <c r="C1220" s="70">
        <v>2</v>
      </c>
      <c r="D1220" s="131" t="s">
        <v>475</v>
      </c>
      <c r="E1220" s="211"/>
      <c r="F1220" s="212"/>
      <c r="G1220" s="72">
        <f t="shared" si="291"/>
        <v>0</v>
      </c>
      <c r="H1220" s="71">
        <f t="shared" si="292"/>
        <v>0</v>
      </c>
      <c r="I1220" s="86">
        <f t="shared" si="292"/>
        <v>0</v>
      </c>
      <c r="J1220" s="72">
        <f t="shared" si="293"/>
        <v>0</v>
      </c>
    </row>
    <row r="1221" spans="1:10" x14ac:dyDescent="0.25">
      <c r="A1221" s="68" t="s">
        <v>2306</v>
      </c>
      <c r="B1221" s="182" t="s">
        <v>1330</v>
      </c>
      <c r="C1221" s="70">
        <v>3</v>
      </c>
      <c r="D1221" s="131" t="s">
        <v>475</v>
      </c>
      <c r="E1221" s="211"/>
      <c r="F1221" s="212"/>
      <c r="G1221" s="72">
        <f t="shared" si="291"/>
        <v>0</v>
      </c>
      <c r="H1221" s="71">
        <f t="shared" si="292"/>
        <v>0</v>
      </c>
      <c r="I1221" s="86">
        <f t="shared" si="292"/>
        <v>0</v>
      </c>
      <c r="J1221" s="72">
        <f t="shared" si="293"/>
        <v>0</v>
      </c>
    </row>
    <row r="1222" spans="1:10" x14ac:dyDescent="0.25">
      <c r="A1222" s="68" t="s">
        <v>2307</v>
      </c>
      <c r="B1222" s="182" t="s">
        <v>1331</v>
      </c>
      <c r="C1222" s="70">
        <v>2</v>
      </c>
      <c r="D1222" s="131" t="s">
        <v>731</v>
      </c>
      <c r="E1222" s="211"/>
      <c r="F1222" s="212"/>
      <c r="G1222" s="72">
        <f t="shared" si="291"/>
        <v>0</v>
      </c>
      <c r="H1222" s="71">
        <f t="shared" si="292"/>
        <v>0</v>
      </c>
      <c r="I1222" s="86">
        <f t="shared" si="292"/>
        <v>0</v>
      </c>
      <c r="J1222" s="72">
        <f t="shared" si="293"/>
        <v>0</v>
      </c>
    </row>
    <row r="1223" spans="1:10" x14ac:dyDescent="0.25">
      <c r="A1223" s="68" t="s">
        <v>2308</v>
      </c>
      <c r="B1223" s="182" t="s">
        <v>1332</v>
      </c>
      <c r="C1223" s="70">
        <v>1</v>
      </c>
      <c r="D1223" s="131" t="s">
        <v>731</v>
      </c>
      <c r="E1223" s="211"/>
      <c r="F1223" s="212"/>
      <c r="G1223" s="72">
        <f t="shared" si="291"/>
        <v>0</v>
      </c>
      <c r="H1223" s="71">
        <f t="shared" si="292"/>
        <v>0</v>
      </c>
      <c r="I1223" s="86">
        <f t="shared" si="292"/>
        <v>0</v>
      </c>
      <c r="J1223" s="72">
        <f t="shared" si="293"/>
        <v>0</v>
      </c>
    </row>
    <row r="1224" spans="1:10" x14ac:dyDescent="0.25">
      <c r="A1224" s="68" t="s">
        <v>2309</v>
      </c>
      <c r="B1224" s="182" t="s">
        <v>1333</v>
      </c>
      <c r="C1224" s="70">
        <v>2</v>
      </c>
      <c r="D1224" s="131" t="s">
        <v>196</v>
      </c>
      <c r="E1224" s="211"/>
      <c r="F1224" s="212"/>
      <c r="G1224" s="72">
        <f t="shared" si="291"/>
        <v>0</v>
      </c>
      <c r="H1224" s="71">
        <f t="shared" si="292"/>
        <v>0</v>
      </c>
      <c r="I1224" s="86">
        <f t="shared" si="292"/>
        <v>0</v>
      </c>
      <c r="J1224" s="72">
        <f t="shared" si="293"/>
        <v>0</v>
      </c>
    </row>
    <row r="1225" spans="1:10" x14ac:dyDescent="0.25">
      <c r="A1225" s="68" t="s">
        <v>2310</v>
      </c>
      <c r="B1225" s="182" t="s">
        <v>1334</v>
      </c>
      <c r="C1225" s="70">
        <v>100</v>
      </c>
      <c r="D1225" s="131" t="s">
        <v>267</v>
      </c>
      <c r="E1225" s="211"/>
      <c r="F1225" s="212"/>
      <c r="G1225" s="72">
        <f t="shared" si="291"/>
        <v>0</v>
      </c>
      <c r="H1225" s="71">
        <f t="shared" si="292"/>
        <v>0</v>
      </c>
      <c r="I1225" s="86">
        <f t="shared" si="292"/>
        <v>0</v>
      </c>
      <c r="J1225" s="72">
        <f t="shared" si="293"/>
        <v>0</v>
      </c>
    </row>
    <row r="1226" spans="1:10" x14ac:dyDescent="0.25">
      <c r="A1226" s="68" t="s">
        <v>2311</v>
      </c>
      <c r="B1226" s="182" t="s">
        <v>1335</v>
      </c>
      <c r="C1226" s="70">
        <v>10</v>
      </c>
      <c r="D1226" s="131" t="s">
        <v>731</v>
      </c>
      <c r="E1226" s="211"/>
      <c r="F1226" s="212"/>
      <c r="G1226" s="72">
        <f t="shared" si="291"/>
        <v>0</v>
      </c>
      <c r="H1226" s="71">
        <f t="shared" si="292"/>
        <v>0</v>
      </c>
      <c r="I1226" s="86">
        <f t="shared" si="292"/>
        <v>0</v>
      </c>
      <c r="J1226" s="72">
        <f t="shared" si="293"/>
        <v>0</v>
      </c>
    </row>
    <row r="1227" spans="1:10" x14ac:dyDescent="0.25">
      <c r="A1227" s="68" t="s">
        <v>2312</v>
      </c>
      <c r="B1227" s="182" t="s">
        <v>1336</v>
      </c>
      <c r="C1227" s="70">
        <v>2</v>
      </c>
      <c r="D1227" s="131" t="s">
        <v>731</v>
      </c>
      <c r="E1227" s="211"/>
      <c r="F1227" s="212"/>
      <c r="G1227" s="72">
        <f t="shared" si="291"/>
        <v>0</v>
      </c>
      <c r="H1227" s="71">
        <f t="shared" si="292"/>
        <v>0</v>
      </c>
      <c r="I1227" s="86">
        <f t="shared" si="292"/>
        <v>0</v>
      </c>
      <c r="J1227" s="72">
        <f t="shared" si="293"/>
        <v>0</v>
      </c>
    </row>
    <row r="1228" spans="1:10" x14ac:dyDescent="0.25">
      <c r="A1228" s="68" t="s">
        <v>2313</v>
      </c>
      <c r="B1228" s="182" t="s">
        <v>1337</v>
      </c>
      <c r="C1228" s="70">
        <v>36</v>
      </c>
      <c r="D1228" s="131" t="s">
        <v>475</v>
      </c>
      <c r="E1228" s="211"/>
      <c r="F1228" s="212"/>
      <c r="G1228" s="72">
        <f t="shared" si="291"/>
        <v>0</v>
      </c>
      <c r="H1228" s="71">
        <f t="shared" si="292"/>
        <v>0</v>
      </c>
      <c r="I1228" s="86">
        <f t="shared" si="292"/>
        <v>0</v>
      </c>
      <c r="J1228" s="72">
        <f t="shared" si="293"/>
        <v>0</v>
      </c>
    </row>
    <row r="1229" spans="1:10" x14ac:dyDescent="0.25">
      <c r="A1229" s="68" t="s">
        <v>2314</v>
      </c>
      <c r="B1229" s="182" t="s">
        <v>1338</v>
      </c>
      <c r="C1229" s="70">
        <v>6</v>
      </c>
      <c r="D1229" s="131" t="s">
        <v>475</v>
      </c>
      <c r="E1229" s="211"/>
      <c r="F1229" s="212"/>
      <c r="G1229" s="72">
        <f t="shared" si="291"/>
        <v>0</v>
      </c>
      <c r="H1229" s="71">
        <f t="shared" si="292"/>
        <v>0</v>
      </c>
      <c r="I1229" s="86">
        <f t="shared" si="292"/>
        <v>0</v>
      </c>
      <c r="J1229" s="72">
        <f t="shared" si="293"/>
        <v>0</v>
      </c>
    </row>
    <row r="1230" spans="1:10" x14ac:dyDescent="0.25">
      <c r="A1230" s="68" t="s">
        <v>2315</v>
      </c>
      <c r="B1230" s="182" t="s">
        <v>1339</v>
      </c>
      <c r="C1230" s="70">
        <v>2</v>
      </c>
      <c r="D1230" s="131" t="s">
        <v>475</v>
      </c>
      <c r="E1230" s="211"/>
      <c r="F1230" s="212"/>
      <c r="G1230" s="72">
        <f t="shared" si="291"/>
        <v>0</v>
      </c>
      <c r="H1230" s="71">
        <f t="shared" si="292"/>
        <v>0</v>
      </c>
      <c r="I1230" s="86">
        <f t="shared" si="292"/>
        <v>0</v>
      </c>
      <c r="J1230" s="72">
        <f t="shared" si="293"/>
        <v>0</v>
      </c>
    </row>
    <row r="1231" spans="1:10" x14ac:dyDescent="0.25">
      <c r="A1231" s="68" t="s">
        <v>2316</v>
      </c>
      <c r="B1231" s="182" t="s">
        <v>1340</v>
      </c>
      <c r="C1231" s="70">
        <v>36</v>
      </c>
      <c r="D1231" s="131" t="s">
        <v>475</v>
      </c>
      <c r="E1231" s="211"/>
      <c r="F1231" s="212"/>
      <c r="G1231" s="72">
        <f t="shared" si="291"/>
        <v>0</v>
      </c>
      <c r="H1231" s="71">
        <f t="shared" si="292"/>
        <v>0</v>
      </c>
      <c r="I1231" s="86">
        <f t="shared" si="292"/>
        <v>0</v>
      </c>
      <c r="J1231" s="72">
        <f t="shared" si="293"/>
        <v>0</v>
      </c>
    </row>
    <row r="1232" spans="1:10" x14ac:dyDescent="0.25">
      <c r="A1232" s="68" t="s">
        <v>2317</v>
      </c>
      <c r="B1232" s="182" t="s">
        <v>1341</v>
      </c>
      <c r="C1232" s="70">
        <v>6</v>
      </c>
      <c r="D1232" s="131" t="s">
        <v>475</v>
      </c>
      <c r="E1232" s="211"/>
      <c r="F1232" s="212"/>
      <c r="G1232" s="72">
        <f t="shared" si="291"/>
        <v>0</v>
      </c>
      <c r="H1232" s="71">
        <f t="shared" si="292"/>
        <v>0</v>
      </c>
      <c r="I1232" s="86">
        <f t="shared" si="292"/>
        <v>0</v>
      </c>
      <c r="J1232" s="72">
        <f t="shared" si="293"/>
        <v>0</v>
      </c>
    </row>
    <row r="1233" spans="1:11" s="5" customFormat="1" x14ac:dyDescent="0.25">
      <c r="A1233" s="68" t="s">
        <v>2318</v>
      </c>
      <c r="B1233" s="182" t="s">
        <v>1342</v>
      </c>
      <c r="C1233" s="70">
        <v>3</v>
      </c>
      <c r="D1233" s="131" t="s">
        <v>475</v>
      </c>
      <c r="E1233" s="211"/>
      <c r="F1233" s="212"/>
      <c r="G1233" s="72">
        <f t="shared" si="291"/>
        <v>0</v>
      </c>
      <c r="H1233" s="71">
        <f t="shared" si="292"/>
        <v>0</v>
      </c>
      <c r="I1233" s="86">
        <f t="shared" si="292"/>
        <v>0</v>
      </c>
      <c r="J1233" s="72">
        <f t="shared" si="293"/>
        <v>0</v>
      </c>
      <c r="K1233" s="1"/>
    </row>
    <row r="1234" spans="1:11" s="5" customFormat="1" x14ac:dyDescent="0.25">
      <c r="A1234" s="68" t="s">
        <v>2319</v>
      </c>
      <c r="B1234" s="182" t="s">
        <v>1343</v>
      </c>
      <c r="C1234" s="70">
        <v>2</v>
      </c>
      <c r="D1234" s="131" t="s">
        <v>475</v>
      </c>
      <c r="E1234" s="211"/>
      <c r="F1234" s="212"/>
      <c r="G1234" s="72">
        <f t="shared" si="291"/>
        <v>0</v>
      </c>
      <c r="H1234" s="71">
        <f t="shared" si="292"/>
        <v>0</v>
      </c>
      <c r="I1234" s="86">
        <f t="shared" si="292"/>
        <v>0</v>
      </c>
      <c r="J1234" s="72">
        <f t="shared" si="293"/>
        <v>0</v>
      </c>
      <c r="K1234" s="1"/>
    </row>
    <row r="1235" spans="1:11" s="5" customFormat="1" x14ac:dyDescent="0.25">
      <c r="A1235" s="68" t="s">
        <v>2320</v>
      </c>
      <c r="B1235" s="183" t="s">
        <v>1344</v>
      </c>
      <c r="C1235" s="103">
        <v>1</v>
      </c>
      <c r="D1235" s="136" t="s">
        <v>196</v>
      </c>
      <c r="E1235" s="127">
        <v>0</v>
      </c>
      <c r="F1235" s="211"/>
      <c r="G1235" s="76">
        <f t="shared" si="291"/>
        <v>0</v>
      </c>
      <c r="H1235" s="127">
        <v>0</v>
      </c>
      <c r="I1235" s="71">
        <f t="shared" si="292"/>
        <v>0</v>
      </c>
      <c r="J1235" s="76">
        <f t="shared" si="293"/>
        <v>0</v>
      </c>
    </row>
    <row r="1236" spans="1:11" s="5" customFormat="1" x14ac:dyDescent="0.25">
      <c r="A1236" s="68" t="s">
        <v>54</v>
      </c>
      <c r="B1236" s="126" t="s">
        <v>1345</v>
      </c>
      <c r="C1236" s="103"/>
      <c r="D1236" s="124"/>
      <c r="E1236" s="108"/>
      <c r="F1236" s="108"/>
      <c r="G1236" s="125">
        <f>SUBTOTAL(9,G1183:G1235)</f>
        <v>0</v>
      </c>
      <c r="H1236" s="108"/>
      <c r="I1236" s="108"/>
      <c r="J1236" s="125">
        <f>SUBTOTAL(9,J1183:J1235)</f>
        <v>0</v>
      </c>
    </row>
    <row r="1237" spans="1:11" x14ac:dyDescent="0.25">
      <c r="A1237" s="68" t="s">
        <v>1002</v>
      </c>
      <c r="B1237" s="123" t="s">
        <v>1346</v>
      </c>
      <c r="C1237" s="103"/>
      <c r="D1237" s="124"/>
      <c r="E1237" s="108"/>
      <c r="F1237" s="108"/>
      <c r="G1237" s="125"/>
      <c r="H1237" s="108"/>
      <c r="I1237" s="108"/>
      <c r="J1237" s="125"/>
      <c r="K1237" s="5"/>
    </row>
    <row r="1238" spans="1:11" x14ac:dyDescent="0.25">
      <c r="A1238" s="68" t="s">
        <v>2321</v>
      </c>
      <c r="B1238" s="164" t="s">
        <v>1347</v>
      </c>
      <c r="C1238" s="70">
        <v>200</v>
      </c>
      <c r="D1238" s="131" t="s">
        <v>267</v>
      </c>
      <c r="E1238" s="211"/>
      <c r="F1238" s="212"/>
      <c r="G1238" s="72">
        <f t="shared" ref="G1238:G1269" si="294">ROUND((F1238+E1238)*$C1238,2)</f>
        <v>0</v>
      </c>
      <c r="H1238" s="71">
        <f t="shared" ref="H1238:I1269" si="295">+E1238*(1+$J$4)</f>
        <v>0</v>
      </c>
      <c r="I1238" s="86">
        <f t="shared" si="295"/>
        <v>0</v>
      </c>
      <c r="J1238" s="72">
        <f t="shared" ref="J1238:J1269" si="296">ROUND((I1238+H1238)*$C1238,2)</f>
        <v>0</v>
      </c>
    </row>
    <row r="1239" spans="1:11" x14ac:dyDescent="0.25">
      <c r="A1239" s="68" t="s">
        <v>2322</v>
      </c>
      <c r="B1239" s="164" t="s">
        <v>1348</v>
      </c>
      <c r="C1239" s="70">
        <v>100</v>
      </c>
      <c r="D1239" s="131" t="s">
        <v>267</v>
      </c>
      <c r="E1239" s="211"/>
      <c r="F1239" s="212"/>
      <c r="G1239" s="72">
        <f t="shared" si="294"/>
        <v>0</v>
      </c>
      <c r="H1239" s="71">
        <f t="shared" si="295"/>
        <v>0</v>
      </c>
      <c r="I1239" s="86">
        <f t="shared" si="295"/>
        <v>0</v>
      </c>
      <c r="J1239" s="72">
        <f t="shared" si="296"/>
        <v>0</v>
      </c>
    </row>
    <row r="1240" spans="1:11" x14ac:dyDescent="0.25">
      <c r="A1240" s="68" t="s">
        <v>2323</v>
      </c>
      <c r="B1240" s="164" t="s">
        <v>1349</v>
      </c>
      <c r="C1240" s="70">
        <v>300</v>
      </c>
      <c r="D1240" s="131" t="s">
        <v>267</v>
      </c>
      <c r="E1240" s="211"/>
      <c r="F1240" s="212"/>
      <c r="G1240" s="72">
        <f t="shared" si="294"/>
        <v>0</v>
      </c>
      <c r="H1240" s="71">
        <f t="shared" si="295"/>
        <v>0</v>
      </c>
      <c r="I1240" s="86">
        <f t="shared" si="295"/>
        <v>0</v>
      </c>
      <c r="J1240" s="72">
        <f t="shared" si="296"/>
        <v>0</v>
      </c>
    </row>
    <row r="1241" spans="1:11" x14ac:dyDescent="0.25">
      <c r="A1241" s="68" t="s">
        <v>2324</v>
      </c>
      <c r="B1241" s="164" t="s">
        <v>1350</v>
      </c>
      <c r="C1241" s="70">
        <v>300</v>
      </c>
      <c r="D1241" s="131" t="s">
        <v>267</v>
      </c>
      <c r="E1241" s="211"/>
      <c r="F1241" s="212"/>
      <c r="G1241" s="72">
        <f t="shared" si="294"/>
        <v>0</v>
      </c>
      <c r="H1241" s="71">
        <f t="shared" si="295"/>
        <v>0</v>
      </c>
      <c r="I1241" s="86">
        <f t="shared" si="295"/>
        <v>0</v>
      </c>
      <c r="J1241" s="72">
        <f t="shared" si="296"/>
        <v>0</v>
      </c>
    </row>
    <row r="1242" spans="1:11" x14ac:dyDescent="0.25">
      <c r="A1242" s="68" t="s">
        <v>2325</v>
      </c>
      <c r="B1242" s="164" t="s">
        <v>1351</v>
      </c>
      <c r="C1242" s="70">
        <v>25</v>
      </c>
      <c r="D1242" s="131" t="s">
        <v>267</v>
      </c>
      <c r="E1242" s="211"/>
      <c r="F1242" s="212"/>
      <c r="G1242" s="72">
        <f t="shared" si="294"/>
        <v>0</v>
      </c>
      <c r="H1242" s="71">
        <f t="shared" si="295"/>
        <v>0</v>
      </c>
      <c r="I1242" s="86">
        <f t="shared" si="295"/>
        <v>0</v>
      </c>
      <c r="J1242" s="72">
        <f t="shared" si="296"/>
        <v>0</v>
      </c>
    </row>
    <row r="1243" spans="1:11" x14ac:dyDescent="0.25">
      <c r="A1243" s="68" t="s">
        <v>2326</v>
      </c>
      <c r="B1243" s="164" t="s">
        <v>1352</v>
      </c>
      <c r="C1243" s="70">
        <v>10</v>
      </c>
      <c r="D1243" s="131" t="s">
        <v>267</v>
      </c>
      <c r="E1243" s="211"/>
      <c r="F1243" s="212"/>
      <c r="G1243" s="72">
        <f t="shared" si="294"/>
        <v>0</v>
      </c>
      <c r="H1243" s="71">
        <f t="shared" si="295"/>
        <v>0</v>
      </c>
      <c r="I1243" s="86">
        <f t="shared" si="295"/>
        <v>0</v>
      </c>
      <c r="J1243" s="72">
        <f t="shared" si="296"/>
        <v>0</v>
      </c>
    </row>
    <row r="1244" spans="1:11" x14ac:dyDescent="0.25">
      <c r="A1244" s="68" t="s">
        <v>2327</v>
      </c>
      <c r="B1244" s="164" t="s">
        <v>1353</v>
      </c>
      <c r="C1244" s="70">
        <v>2</v>
      </c>
      <c r="D1244" s="131" t="s">
        <v>475</v>
      </c>
      <c r="E1244" s="211"/>
      <c r="F1244" s="212"/>
      <c r="G1244" s="72">
        <f t="shared" si="294"/>
        <v>0</v>
      </c>
      <c r="H1244" s="71">
        <f t="shared" si="295"/>
        <v>0</v>
      </c>
      <c r="I1244" s="86">
        <f t="shared" si="295"/>
        <v>0</v>
      </c>
      <c r="J1244" s="72">
        <f t="shared" si="296"/>
        <v>0</v>
      </c>
    </row>
    <row r="1245" spans="1:11" x14ac:dyDescent="0.25">
      <c r="A1245" s="68" t="s">
        <v>2328</v>
      </c>
      <c r="B1245" s="164" t="s">
        <v>1354</v>
      </c>
      <c r="C1245" s="70">
        <v>1</v>
      </c>
      <c r="D1245" s="131" t="s">
        <v>475</v>
      </c>
      <c r="E1245" s="211"/>
      <c r="F1245" s="212"/>
      <c r="G1245" s="72">
        <f t="shared" si="294"/>
        <v>0</v>
      </c>
      <c r="H1245" s="71">
        <f t="shared" si="295"/>
        <v>0</v>
      </c>
      <c r="I1245" s="86">
        <f t="shared" si="295"/>
        <v>0</v>
      </c>
      <c r="J1245" s="72">
        <f t="shared" si="296"/>
        <v>0</v>
      </c>
    </row>
    <row r="1246" spans="1:11" x14ac:dyDescent="0.25">
      <c r="A1246" s="68" t="s">
        <v>2329</v>
      </c>
      <c r="B1246" s="164" t="s">
        <v>1355</v>
      </c>
      <c r="C1246" s="70">
        <v>4</v>
      </c>
      <c r="D1246" s="131" t="s">
        <v>475</v>
      </c>
      <c r="E1246" s="211"/>
      <c r="F1246" s="212"/>
      <c r="G1246" s="72">
        <f t="shared" si="294"/>
        <v>0</v>
      </c>
      <c r="H1246" s="71">
        <f t="shared" si="295"/>
        <v>0</v>
      </c>
      <c r="I1246" s="86">
        <f t="shared" si="295"/>
        <v>0</v>
      </c>
      <c r="J1246" s="72">
        <f t="shared" si="296"/>
        <v>0</v>
      </c>
    </row>
    <row r="1247" spans="1:11" x14ac:dyDescent="0.25">
      <c r="A1247" s="68" t="s">
        <v>2330</v>
      </c>
      <c r="B1247" s="164" t="s">
        <v>1356</v>
      </c>
      <c r="C1247" s="70">
        <v>6</v>
      </c>
      <c r="D1247" s="131" t="s">
        <v>475</v>
      </c>
      <c r="E1247" s="211"/>
      <c r="F1247" s="212"/>
      <c r="G1247" s="72">
        <f t="shared" si="294"/>
        <v>0</v>
      </c>
      <c r="H1247" s="71">
        <f t="shared" si="295"/>
        <v>0</v>
      </c>
      <c r="I1247" s="86">
        <f t="shared" si="295"/>
        <v>0</v>
      </c>
      <c r="J1247" s="72">
        <f t="shared" si="296"/>
        <v>0</v>
      </c>
    </row>
    <row r="1248" spans="1:11" x14ac:dyDescent="0.25">
      <c r="A1248" s="68" t="s">
        <v>2331</v>
      </c>
      <c r="B1248" s="164" t="s">
        <v>1357</v>
      </c>
      <c r="C1248" s="70">
        <v>3</v>
      </c>
      <c r="D1248" s="131" t="s">
        <v>475</v>
      </c>
      <c r="E1248" s="211"/>
      <c r="F1248" s="212"/>
      <c r="G1248" s="72">
        <f t="shared" si="294"/>
        <v>0</v>
      </c>
      <c r="H1248" s="71">
        <f t="shared" si="295"/>
        <v>0</v>
      </c>
      <c r="I1248" s="86">
        <f t="shared" si="295"/>
        <v>0</v>
      </c>
      <c r="J1248" s="72">
        <f t="shared" si="296"/>
        <v>0</v>
      </c>
    </row>
    <row r="1249" spans="1:10" x14ac:dyDescent="0.25">
      <c r="A1249" s="68" t="s">
        <v>2332</v>
      </c>
      <c r="B1249" s="164" t="s">
        <v>1358</v>
      </c>
      <c r="C1249" s="70">
        <v>6</v>
      </c>
      <c r="D1249" s="131" t="s">
        <v>475</v>
      </c>
      <c r="E1249" s="211"/>
      <c r="F1249" s="212"/>
      <c r="G1249" s="72">
        <f t="shared" si="294"/>
        <v>0</v>
      </c>
      <c r="H1249" s="71">
        <f t="shared" si="295"/>
        <v>0</v>
      </c>
      <c r="I1249" s="86">
        <f t="shared" si="295"/>
        <v>0</v>
      </c>
      <c r="J1249" s="72">
        <f t="shared" si="296"/>
        <v>0</v>
      </c>
    </row>
    <row r="1250" spans="1:10" x14ac:dyDescent="0.25">
      <c r="A1250" s="68" t="s">
        <v>2333</v>
      </c>
      <c r="B1250" s="164" t="s">
        <v>1359</v>
      </c>
      <c r="C1250" s="70">
        <v>3</v>
      </c>
      <c r="D1250" s="131" t="s">
        <v>475</v>
      </c>
      <c r="E1250" s="211"/>
      <c r="F1250" s="212"/>
      <c r="G1250" s="72">
        <f t="shared" si="294"/>
        <v>0</v>
      </c>
      <c r="H1250" s="71">
        <f t="shared" si="295"/>
        <v>0</v>
      </c>
      <c r="I1250" s="86">
        <f t="shared" si="295"/>
        <v>0</v>
      </c>
      <c r="J1250" s="72">
        <f t="shared" si="296"/>
        <v>0</v>
      </c>
    </row>
    <row r="1251" spans="1:10" x14ac:dyDescent="0.25">
      <c r="A1251" s="68" t="s">
        <v>2334</v>
      </c>
      <c r="B1251" s="164" t="s">
        <v>1360</v>
      </c>
      <c r="C1251" s="70">
        <v>3</v>
      </c>
      <c r="D1251" s="131" t="s">
        <v>475</v>
      </c>
      <c r="E1251" s="211"/>
      <c r="F1251" s="212"/>
      <c r="G1251" s="72">
        <f t="shared" si="294"/>
        <v>0</v>
      </c>
      <c r="H1251" s="71">
        <f t="shared" si="295"/>
        <v>0</v>
      </c>
      <c r="I1251" s="86">
        <f t="shared" si="295"/>
        <v>0</v>
      </c>
      <c r="J1251" s="72">
        <f t="shared" si="296"/>
        <v>0</v>
      </c>
    </row>
    <row r="1252" spans="1:10" x14ac:dyDescent="0.25">
      <c r="A1252" s="68" t="s">
        <v>2335</v>
      </c>
      <c r="B1252" s="164" t="s">
        <v>1361</v>
      </c>
      <c r="C1252" s="70">
        <v>3</v>
      </c>
      <c r="D1252" s="131" t="s">
        <v>475</v>
      </c>
      <c r="E1252" s="211"/>
      <c r="F1252" s="212"/>
      <c r="G1252" s="72">
        <f t="shared" si="294"/>
        <v>0</v>
      </c>
      <c r="H1252" s="71">
        <f t="shared" si="295"/>
        <v>0</v>
      </c>
      <c r="I1252" s="86">
        <f t="shared" si="295"/>
        <v>0</v>
      </c>
      <c r="J1252" s="72">
        <f t="shared" si="296"/>
        <v>0</v>
      </c>
    </row>
    <row r="1253" spans="1:10" x14ac:dyDescent="0.25">
      <c r="A1253" s="68" t="s">
        <v>2336</v>
      </c>
      <c r="B1253" s="164" t="s">
        <v>1362</v>
      </c>
      <c r="C1253" s="70">
        <v>3</v>
      </c>
      <c r="D1253" s="131" t="s">
        <v>475</v>
      </c>
      <c r="E1253" s="211"/>
      <c r="F1253" s="212"/>
      <c r="G1253" s="72">
        <f t="shared" si="294"/>
        <v>0</v>
      </c>
      <c r="H1253" s="71">
        <f t="shared" si="295"/>
        <v>0</v>
      </c>
      <c r="I1253" s="86">
        <f t="shared" si="295"/>
        <v>0</v>
      </c>
      <c r="J1253" s="72">
        <f t="shared" si="296"/>
        <v>0</v>
      </c>
    </row>
    <row r="1254" spans="1:10" x14ac:dyDescent="0.25">
      <c r="A1254" s="68" t="s">
        <v>2337</v>
      </c>
      <c r="B1254" s="164" t="s">
        <v>1363</v>
      </c>
      <c r="C1254" s="70">
        <v>3</v>
      </c>
      <c r="D1254" s="131" t="s">
        <v>475</v>
      </c>
      <c r="E1254" s="211"/>
      <c r="F1254" s="212"/>
      <c r="G1254" s="72">
        <f t="shared" si="294"/>
        <v>0</v>
      </c>
      <c r="H1254" s="71">
        <f t="shared" si="295"/>
        <v>0</v>
      </c>
      <c r="I1254" s="86">
        <f t="shared" si="295"/>
        <v>0</v>
      </c>
      <c r="J1254" s="72">
        <f t="shared" si="296"/>
        <v>0</v>
      </c>
    </row>
    <row r="1255" spans="1:10" x14ac:dyDescent="0.25">
      <c r="A1255" s="68" t="s">
        <v>2338</v>
      </c>
      <c r="B1255" s="164" t="s">
        <v>1364</v>
      </c>
      <c r="C1255" s="70">
        <v>3</v>
      </c>
      <c r="D1255" s="131" t="s">
        <v>475</v>
      </c>
      <c r="E1255" s="211"/>
      <c r="F1255" s="212"/>
      <c r="G1255" s="72">
        <f t="shared" si="294"/>
        <v>0</v>
      </c>
      <c r="H1255" s="71">
        <f t="shared" si="295"/>
        <v>0</v>
      </c>
      <c r="I1255" s="86">
        <f t="shared" si="295"/>
        <v>0</v>
      </c>
      <c r="J1255" s="72">
        <f t="shared" si="296"/>
        <v>0</v>
      </c>
    </row>
    <row r="1256" spans="1:10" x14ac:dyDescent="0.25">
      <c r="A1256" s="68" t="s">
        <v>2339</v>
      </c>
      <c r="B1256" s="164" t="s">
        <v>1365</v>
      </c>
      <c r="C1256" s="70">
        <v>3</v>
      </c>
      <c r="D1256" s="131" t="s">
        <v>475</v>
      </c>
      <c r="E1256" s="211"/>
      <c r="F1256" s="212"/>
      <c r="G1256" s="72">
        <f t="shared" si="294"/>
        <v>0</v>
      </c>
      <c r="H1256" s="71">
        <f t="shared" si="295"/>
        <v>0</v>
      </c>
      <c r="I1256" s="86">
        <f t="shared" si="295"/>
        <v>0</v>
      </c>
      <c r="J1256" s="72">
        <f t="shared" si="296"/>
        <v>0</v>
      </c>
    </row>
    <row r="1257" spans="1:10" x14ac:dyDescent="0.25">
      <c r="A1257" s="68" t="s">
        <v>2340</v>
      </c>
      <c r="B1257" s="164" t="s">
        <v>1366</v>
      </c>
      <c r="C1257" s="70">
        <v>10</v>
      </c>
      <c r="D1257" s="131" t="s">
        <v>731</v>
      </c>
      <c r="E1257" s="211"/>
      <c r="F1257" s="212"/>
      <c r="G1257" s="72">
        <f t="shared" si="294"/>
        <v>0</v>
      </c>
      <c r="H1257" s="71">
        <f t="shared" si="295"/>
        <v>0</v>
      </c>
      <c r="I1257" s="86">
        <f t="shared" si="295"/>
        <v>0</v>
      </c>
      <c r="J1257" s="72">
        <f t="shared" si="296"/>
        <v>0</v>
      </c>
    </row>
    <row r="1258" spans="1:10" x14ac:dyDescent="0.25">
      <c r="A1258" s="68" t="s">
        <v>2341</v>
      </c>
      <c r="B1258" s="164" t="s">
        <v>1367</v>
      </c>
      <c r="C1258" s="70">
        <v>10</v>
      </c>
      <c r="D1258" s="131" t="s">
        <v>731</v>
      </c>
      <c r="E1258" s="211"/>
      <c r="F1258" s="212"/>
      <c r="G1258" s="72">
        <f t="shared" si="294"/>
        <v>0</v>
      </c>
      <c r="H1258" s="71">
        <f t="shared" si="295"/>
        <v>0</v>
      </c>
      <c r="I1258" s="86">
        <f t="shared" si="295"/>
        <v>0</v>
      </c>
      <c r="J1258" s="72">
        <f t="shared" si="296"/>
        <v>0</v>
      </c>
    </row>
    <row r="1259" spans="1:10" x14ac:dyDescent="0.25">
      <c r="A1259" s="68" t="s">
        <v>2342</v>
      </c>
      <c r="B1259" s="164" t="s">
        <v>1368</v>
      </c>
      <c r="C1259" s="70">
        <v>5</v>
      </c>
      <c r="D1259" s="131" t="s">
        <v>731</v>
      </c>
      <c r="E1259" s="211"/>
      <c r="F1259" s="212"/>
      <c r="G1259" s="72">
        <f t="shared" si="294"/>
        <v>0</v>
      </c>
      <c r="H1259" s="71">
        <f t="shared" si="295"/>
        <v>0</v>
      </c>
      <c r="I1259" s="86">
        <f t="shared" si="295"/>
        <v>0</v>
      </c>
      <c r="J1259" s="72">
        <f t="shared" si="296"/>
        <v>0</v>
      </c>
    </row>
    <row r="1260" spans="1:10" x14ac:dyDescent="0.25">
      <c r="A1260" s="68" t="s">
        <v>2343</v>
      </c>
      <c r="B1260" s="164" t="s">
        <v>1369</v>
      </c>
      <c r="C1260" s="70">
        <v>6</v>
      </c>
      <c r="D1260" s="131" t="s">
        <v>475</v>
      </c>
      <c r="E1260" s="211"/>
      <c r="F1260" s="212"/>
      <c r="G1260" s="72">
        <f t="shared" si="294"/>
        <v>0</v>
      </c>
      <c r="H1260" s="71">
        <f t="shared" si="295"/>
        <v>0</v>
      </c>
      <c r="I1260" s="86">
        <f t="shared" si="295"/>
        <v>0</v>
      </c>
      <c r="J1260" s="72">
        <f t="shared" si="296"/>
        <v>0</v>
      </c>
    </row>
    <row r="1261" spans="1:10" x14ac:dyDescent="0.25">
      <c r="A1261" s="68" t="s">
        <v>2344</v>
      </c>
      <c r="B1261" s="164" t="s">
        <v>1370</v>
      </c>
      <c r="C1261" s="70">
        <v>2</v>
      </c>
      <c r="D1261" s="131" t="s">
        <v>475</v>
      </c>
      <c r="E1261" s="211"/>
      <c r="F1261" s="212"/>
      <c r="G1261" s="72">
        <f t="shared" si="294"/>
        <v>0</v>
      </c>
      <c r="H1261" s="71">
        <f t="shared" si="295"/>
        <v>0</v>
      </c>
      <c r="I1261" s="86">
        <f t="shared" si="295"/>
        <v>0</v>
      </c>
      <c r="J1261" s="72">
        <f t="shared" si="296"/>
        <v>0</v>
      </c>
    </row>
    <row r="1262" spans="1:10" x14ac:dyDescent="0.25">
      <c r="A1262" s="68" t="s">
        <v>2345</v>
      </c>
      <c r="B1262" s="164" t="s">
        <v>1371</v>
      </c>
      <c r="C1262" s="70">
        <v>50</v>
      </c>
      <c r="D1262" s="131" t="s">
        <v>475</v>
      </c>
      <c r="E1262" s="211"/>
      <c r="F1262" s="212"/>
      <c r="G1262" s="72">
        <f t="shared" si="294"/>
        <v>0</v>
      </c>
      <c r="H1262" s="71">
        <f t="shared" si="295"/>
        <v>0</v>
      </c>
      <c r="I1262" s="86">
        <f t="shared" si="295"/>
        <v>0</v>
      </c>
      <c r="J1262" s="72">
        <f t="shared" si="296"/>
        <v>0</v>
      </c>
    </row>
    <row r="1263" spans="1:10" x14ac:dyDescent="0.25">
      <c r="A1263" s="68" t="s">
        <v>2346</v>
      </c>
      <c r="B1263" s="164" t="s">
        <v>1372</v>
      </c>
      <c r="C1263" s="70">
        <v>12</v>
      </c>
      <c r="D1263" s="131" t="s">
        <v>475</v>
      </c>
      <c r="E1263" s="211"/>
      <c r="F1263" s="212"/>
      <c r="G1263" s="72">
        <f t="shared" si="294"/>
        <v>0</v>
      </c>
      <c r="H1263" s="71">
        <f t="shared" si="295"/>
        <v>0</v>
      </c>
      <c r="I1263" s="86">
        <f t="shared" si="295"/>
        <v>0</v>
      </c>
      <c r="J1263" s="72">
        <f t="shared" si="296"/>
        <v>0</v>
      </c>
    </row>
    <row r="1264" spans="1:10" x14ac:dyDescent="0.25">
      <c r="A1264" s="68" t="s">
        <v>2347</v>
      </c>
      <c r="B1264" s="164" t="s">
        <v>1373</v>
      </c>
      <c r="C1264" s="70">
        <v>1</v>
      </c>
      <c r="D1264" s="131" t="s">
        <v>196</v>
      </c>
      <c r="E1264" s="211"/>
      <c r="F1264" s="212"/>
      <c r="G1264" s="72">
        <f t="shared" si="294"/>
        <v>0</v>
      </c>
      <c r="H1264" s="71">
        <f t="shared" si="295"/>
        <v>0</v>
      </c>
      <c r="I1264" s="86">
        <f t="shared" si="295"/>
        <v>0</v>
      </c>
      <c r="J1264" s="72">
        <f t="shared" si="296"/>
        <v>0</v>
      </c>
    </row>
    <row r="1265" spans="1:11" x14ac:dyDescent="0.25">
      <c r="A1265" s="68" t="s">
        <v>2348</v>
      </c>
      <c r="B1265" s="164" t="s">
        <v>1374</v>
      </c>
      <c r="C1265" s="70">
        <v>2</v>
      </c>
      <c r="D1265" s="131" t="s">
        <v>731</v>
      </c>
      <c r="E1265" s="211"/>
      <c r="F1265" s="212"/>
      <c r="G1265" s="72">
        <f t="shared" si="294"/>
        <v>0</v>
      </c>
      <c r="H1265" s="71">
        <f t="shared" si="295"/>
        <v>0</v>
      </c>
      <c r="I1265" s="86">
        <f t="shared" si="295"/>
        <v>0</v>
      </c>
      <c r="J1265" s="72">
        <f t="shared" si="296"/>
        <v>0</v>
      </c>
    </row>
    <row r="1266" spans="1:11" x14ac:dyDescent="0.25">
      <c r="A1266" s="68" t="s">
        <v>2349</v>
      </c>
      <c r="B1266" s="164" t="s">
        <v>1375</v>
      </c>
      <c r="C1266" s="70">
        <v>2</v>
      </c>
      <c r="D1266" s="131" t="s">
        <v>475</v>
      </c>
      <c r="E1266" s="211"/>
      <c r="F1266" s="212"/>
      <c r="G1266" s="72">
        <f t="shared" si="294"/>
        <v>0</v>
      </c>
      <c r="H1266" s="71">
        <f t="shared" si="295"/>
        <v>0</v>
      </c>
      <c r="I1266" s="86">
        <f t="shared" si="295"/>
        <v>0</v>
      </c>
      <c r="J1266" s="72">
        <f t="shared" si="296"/>
        <v>0</v>
      </c>
    </row>
    <row r="1267" spans="1:11" s="5" customFormat="1" x14ac:dyDescent="0.25">
      <c r="A1267" s="68" t="s">
        <v>2350</v>
      </c>
      <c r="B1267" s="164" t="s">
        <v>1376</v>
      </c>
      <c r="C1267" s="70">
        <v>8</v>
      </c>
      <c r="D1267" s="131" t="s">
        <v>475</v>
      </c>
      <c r="E1267" s="211"/>
      <c r="F1267" s="212"/>
      <c r="G1267" s="72">
        <f t="shared" si="294"/>
        <v>0</v>
      </c>
      <c r="H1267" s="71">
        <f t="shared" si="295"/>
        <v>0</v>
      </c>
      <c r="I1267" s="86">
        <f t="shared" si="295"/>
        <v>0</v>
      </c>
      <c r="J1267" s="72">
        <f t="shared" si="296"/>
        <v>0</v>
      </c>
      <c r="K1267" s="1"/>
    </row>
    <row r="1268" spans="1:11" s="5" customFormat="1" x14ac:dyDescent="0.25">
      <c r="A1268" s="68" t="s">
        <v>2351</v>
      </c>
      <c r="B1268" s="164" t="s">
        <v>1377</v>
      </c>
      <c r="C1268" s="70">
        <v>8</v>
      </c>
      <c r="D1268" s="131" t="s">
        <v>475</v>
      </c>
      <c r="E1268" s="211"/>
      <c r="F1268" s="212"/>
      <c r="G1268" s="72">
        <f t="shared" si="294"/>
        <v>0</v>
      </c>
      <c r="H1268" s="71">
        <f t="shared" si="295"/>
        <v>0</v>
      </c>
      <c r="I1268" s="86">
        <f t="shared" si="295"/>
        <v>0</v>
      </c>
      <c r="J1268" s="72">
        <f t="shared" si="296"/>
        <v>0</v>
      </c>
      <c r="K1268" s="1"/>
    </row>
    <row r="1269" spans="1:11" s="5" customFormat="1" x14ac:dyDescent="0.25">
      <c r="A1269" s="68" t="s">
        <v>2352</v>
      </c>
      <c r="B1269" s="178" t="s">
        <v>1344</v>
      </c>
      <c r="C1269" s="103">
        <v>1</v>
      </c>
      <c r="D1269" s="136" t="s">
        <v>196</v>
      </c>
      <c r="E1269" s="127">
        <v>0</v>
      </c>
      <c r="F1269" s="211"/>
      <c r="G1269" s="185">
        <f t="shared" si="294"/>
        <v>0</v>
      </c>
      <c r="H1269" s="127">
        <v>0</v>
      </c>
      <c r="I1269" s="71">
        <f t="shared" si="295"/>
        <v>0</v>
      </c>
      <c r="J1269" s="185">
        <f t="shared" si="296"/>
        <v>0</v>
      </c>
    </row>
    <row r="1270" spans="1:11" s="5" customFormat="1" x14ac:dyDescent="0.25">
      <c r="A1270" s="68" t="s">
        <v>54</v>
      </c>
      <c r="B1270" s="126" t="s">
        <v>1378</v>
      </c>
      <c r="C1270" s="103"/>
      <c r="D1270" s="124"/>
      <c r="E1270" s="108"/>
      <c r="F1270" s="108"/>
      <c r="G1270" s="125">
        <f>SUBTOTAL(9,G1237:G1269)</f>
        <v>0</v>
      </c>
      <c r="H1270" s="108"/>
      <c r="I1270" s="108"/>
      <c r="J1270" s="125">
        <f>SUBTOTAL(9,J1237:J1269)</f>
        <v>0</v>
      </c>
    </row>
    <row r="1271" spans="1:11" x14ac:dyDescent="0.25">
      <c r="A1271" s="68" t="s">
        <v>2353</v>
      </c>
      <c r="B1271" s="123" t="s">
        <v>1379</v>
      </c>
      <c r="C1271" s="103"/>
      <c r="D1271" s="124"/>
      <c r="E1271" s="108"/>
      <c r="F1271" s="108"/>
      <c r="G1271" s="125"/>
      <c r="H1271" s="108"/>
      <c r="I1271" s="108"/>
      <c r="J1271" s="125"/>
      <c r="K1271" s="5"/>
    </row>
    <row r="1272" spans="1:11" x14ac:dyDescent="0.25">
      <c r="A1272" s="68" t="s">
        <v>2354</v>
      </c>
      <c r="B1272" s="164" t="s">
        <v>1380</v>
      </c>
      <c r="C1272" s="70">
        <v>2</v>
      </c>
      <c r="D1272" s="131" t="s">
        <v>196</v>
      </c>
      <c r="E1272" s="211"/>
      <c r="F1272" s="212"/>
      <c r="G1272" s="72">
        <f t="shared" ref="G1272:G1282" si="297">ROUND((F1272+E1272)*$C1272,2)</f>
        <v>0</v>
      </c>
      <c r="H1272" s="71">
        <f t="shared" ref="H1272:I1282" si="298">+E1272*(1+$J$4)</f>
        <v>0</v>
      </c>
      <c r="I1272" s="86">
        <f t="shared" si="298"/>
        <v>0</v>
      </c>
      <c r="J1272" s="72">
        <f t="shared" ref="J1272:J1282" si="299">ROUND((I1272+H1272)*$C1272,2)</f>
        <v>0</v>
      </c>
    </row>
    <row r="1273" spans="1:11" x14ac:dyDescent="0.25">
      <c r="A1273" s="68" t="s">
        <v>2355</v>
      </c>
      <c r="B1273" s="164" t="s">
        <v>1381</v>
      </c>
      <c r="C1273" s="70">
        <v>1</v>
      </c>
      <c r="D1273" s="131" t="s">
        <v>475</v>
      </c>
      <c r="E1273" s="211"/>
      <c r="F1273" s="212"/>
      <c r="G1273" s="72">
        <f t="shared" si="297"/>
        <v>0</v>
      </c>
      <c r="H1273" s="71">
        <f t="shared" si="298"/>
        <v>0</v>
      </c>
      <c r="I1273" s="86">
        <f t="shared" si="298"/>
        <v>0</v>
      </c>
      <c r="J1273" s="72">
        <f t="shared" si="299"/>
        <v>0</v>
      </c>
    </row>
    <row r="1274" spans="1:11" x14ac:dyDescent="0.25">
      <c r="A1274" s="68" t="s">
        <v>2356</v>
      </c>
      <c r="B1274" s="164" t="s">
        <v>1382</v>
      </c>
      <c r="C1274" s="70">
        <v>1</v>
      </c>
      <c r="D1274" s="131" t="s">
        <v>196</v>
      </c>
      <c r="E1274" s="211"/>
      <c r="F1274" s="212"/>
      <c r="G1274" s="72">
        <f t="shared" si="297"/>
        <v>0</v>
      </c>
      <c r="H1274" s="71">
        <f t="shared" si="298"/>
        <v>0</v>
      </c>
      <c r="I1274" s="86">
        <f t="shared" si="298"/>
        <v>0</v>
      </c>
      <c r="J1274" s="72">
        <f t="shared" si="299"/>
        <v>0</v>
      </c>
    </row>
    <row r="1275" spans="1:11" ht="25.5" x14ac:dyDescent="0.25">
      <c r="A1275" s="68" t="s">
        <v>2357</v>
      </c>
      <c r="B1275" s="164" t="s">
        <v>1383</v>
      </c>
      <c r="C1275" s="70">
        <v>1</v>
      </c>
      <c r="D1275" s="131" t="s">
        <v>475</v>
      </c>
      <c r="E1275" s="211"/>
      <c r="F1275" s="212"/>
      <c r="G1275" s="72">
        <f t="shared" si="297"/>
        <v>0</v>
      </c>
      <c r="H1275" s="71">
        <f t="shared" si="298"/>
        <v>0</v>
      </c>
      <c r="I1275" s="86">
        <f t="shared" si="298"/>
        <v>0</v>
      </c>
      <c r="J1275" s="72">
        <f t="shared" si="299"/>
        <v>0</v>
      </c>
    </row>
    <row r="1276" spans="1:11" x14ac:dyDescent="0.25">
      <c r="A1276" s="68" t="s">
        <v>2358</v>
      </c>
      <c r="B1276" s="164" t="s">
        <v>1384</v>
      </c>
      <c r="C1276" s="70">
        <v>2</v>
      </c>
      <c r="D1276" s="131" t="s">
        <v>475</v>
      </c>
      <c r="E1276" s="211"/>
      <c r="F1276" s="212"/>
      <c r="G1276" s="72">
        <f t="shared" si="297"/>
        <v>0</v>
      </c>
      <c r="H1276" s="71">
        <f t="shared" si="298"/>
        <v>0</v>
      </c>
      <c r="I1276" s="86">
        <f t="shared" si="298"/>
        <v>0</v>
      </c>
      <c r="J1276" s="72">
        <f t="shared" si="299"/>
        <v>0</v>
      </c>
    </row>
    <row r="1277" spans="1:11" x14ac:dyDescent="0.25">
      <c r="A1277" s="68" t="s">
        <v>2359</v>
      </c>
      <c r="B1277" s="164" t="s">
        <v>1385</v>
      </c>
      <c r="C1277" s="70">
        <v>1</v>
      </c>
      <c r="D1277" s="131" t="s">
        <v>475</v>
      </c>
      <c r="E1277" s="211"/>
      <c r="F1277" s="212"/>
      <c r="G1277" s="72">
        <f t="shared" si="297"/>
        <v>0</v>
      </c>
      <c r="H1277" s="71">
        <f t="shared" si="298"/>
        <v>0</v>
      </c>
      <c r="I1277" s="86">
        <f t="shared" si="298"/>
        <v>0</v>
      </c>
      <c r="J1277" s="72">
        <f t="shared" si="299"/>
        <v>0</v>
      </c>
    </row>
    <row r="1278" spans="1:11" x14ac:dyDescent="0.25">
      <c r="A1278" s="68" t="s">
        <v>2360</v>
      </c>
      <c r="B1278" s="164" t="s">
        <v>1386</v>
      </c>
      <c r="C1278" s="70">
        <v>3</v>
      </c>
      <c r="D1278" s="131" t="s">
        <v>475</v>
      </c>
      <c r="E1278" s="211"/>
      <c r="F1278" s="212"/>
      <c r="G1278" s="72">
        <f t="shared" si="297"/>
        <v>0</v>
      </c>
      <c r="H1278" s="71">
        <f t="shared" si="298"/>
        <v>0</v>
      </c>
      <c r="I1278" s="86">
        <f t="shared" si="298"/>
        <v>0</v>
      </c>
      <c r="J1278" s="72">
        <f t="shared" si="299"/>
        <v>0</v>
      </c>
    </row>
    <row r="1279" spans="1:11" x14ac:dyDescent="0.25">
      <c r="A1279" s="68" t="s">
        <v>2361</v>
      </c>
      <c r="B1279" s="164" t="s">
        <v>1387</v>
      </c>
      <c r="C1279" s="70">
        <v>1</v>
      </c>
      <c r="D1279" s="131" t="s">
        <v>475</v>
      </c>
      <c r="E1279" s="211"/>
      <c r="F1279" s="212"/>
      <c r="G1279" s="72">
        <f t="shared" si="297"/>
        <v>0</v>
      </c>
      <c r="H1279" s="71">
        <f t="shared" si="298"/>
        <v>0</v>
      </c>
      <c r="I1279" s="86">
        <f t="shared" si="298"/>
        <v>0</v>
      </c>
      <c r="J1279" s="72">
        <f t="shared" si="299"/>
        <v>0</v>
      </c>
    </row>
    <row r="1280" spans="1:11" s="5" customFormat="1" x14ac:dyDescent="0.25">
      <c r="A1280" s="68" t="s">
        <v>2362</v>
      </c>
      <c r="B1280" s="164" t="s">
        <v>1388</v>
      </c>
      <c r="C1280" s="70">
        <v>3</v>
      </c>
      <c r="D1280" s="131" t="s">
        <v>475</v>
      </c>
      <c r="E1280" s="211"/>
      <c r="F1280" s="212"/>
      <c r="G1280" s="72">
        <f t="shared" si="297"/>
        <v>0</v>
      </c>
      <c r="H1280" s="71">
        <f t="shared" si="298"/>
        <v>0</v>
      </c>
      <c r="I1280" s="86">
        <f t="shared" si="298"/>
        <v>0</v>
      </c>
      <c r="J1280" s="72">
        <f t="shared" si="299"/>
        <v>0</v>
      </c>
      <c r="K1280" s="1"/>
    </row>
    <row r="1281" spans="1:11" s="5" customFormat="1" x14ac:dyDescent="0.25">
      <c r="A1281" s="68" t="s">
        <v>2363</v>
      </c>
      <c r="B1281" s="164" t="s">
        <v>1389</v>
      </c>
      <c r="C1281" s="70">
        <v>2</v>
      </c>
      <c r="D1281" s="131" t="s">
        <v>196</v>
      </c>
      <c r="E1281" s="211"/>
      <c r="F1281" s="212"/>
      <c r="G1281" s="72">
        <f t="shared" si="297"/>
        <v>0</v>
      </c>
      <c r="H1281" s="71">
        <f t="shared" si="298"/>
        <v>0</v>
      </c>
      <c r="I1281" s="86">
        <f t="shared" si="298"/>
        <v>0</v>
      </c>
      <c r="J1281" s="72">
        <f t="shared" si="299"/>
        <v>0</v>
      </c>
      <c r="K1281" s="1"/>
    </row>
    <row r="1282" spans="1:11" s="5" customFormat="1" x14ac:dyDescent="0.25">
      <c r="A1282" s="68" t="s">
        <v>2364</v>
      </c>
      <c r="B1282" s="178" t="s">
        <v>1344</v>
      </c>
      <c r="C1282" s="103">
        <v>1</v>
      </c>
      <c r="D1282" s="136" t="s">
        <v>196</v>
      </c>
      <c r="E1282" s="127">
        <v>0</v>
      </c>
      <c r="F1282" s="211"/>
      <c r="G1282" s="185">
        <f t="shared" si="297"/>
        <v>0</v>
      </c>
      <c r="H1282" s="127">
        <v>0</v>
      </c>
      <c r="I1282" s="71">
        <f t="shared" si="298"/>
        <v>0</v>
      </c>
      <c r="J1282" s="185">
        <f t="shared" si="299"/>
        <v>0</v>
      </c>
    </row>
    <row r="1283" spans="1:11" s="5" customFormat="1" x14ac:dyDescent="0.25">
      <c r="A1283" s="68" t="s">
        <v>54</v>
      </c>
      <c r="B1283" s="126" t="s">
        <v>1390</v>
      </c>
      <c r="C1283" s="103"/>
      <c r="D1283" s="124"/>
      <c r="E1283" s="108"/>
      <c r="F1283" s="108"/>
      <c r="G1283" s="125">
        <f>SUBTOTAL(9,G1271:G1282)</f>
        <v>0</v>
      </c>
      <c r="H1283" s="108"/>
      <c r="I1283" s="108"/>
      <c r="J1283" s="125">
        <f>SUBTOTAL(9,J1271:J1282)</f>
        <v>0</v>
      </c>
    </row>
    <row r="1284" spans="1:11" x14ac:dyDescent="0.25">
      <c r="A1284" s="68" t="s">
        <v>2365</v>
      </c>
      <c r="B1284" s="123" t="s">
        <v>1391</v>
      </c>
      <c r="C1284" s="103"/>
      <c r="D1284" s="124"/>
      <c r="E1284" s="108"/>
      <c r="F1284" s="108"/>
      <c r="G1284" s="125"/>
      <c r="H1284" s="108"/>
      <c r="I1284" s="108"/>
      <c r="J1284" s="125"/>
      <c r="K1284" s="5"/>
    </row>
    <row r="1285" spans="1:11" s="5" customFormat="1" x14ac:dyDescent="0.25">
      <c r="A1285" s="68" t="s">
        <v>2366</v>
      </c>
      <c r="B1285" s="178" t="s">
        <v>1392</v>
      </c>
      <c r="C1285" s="103">
        <v>1</v>
      </c>
      <c r="D1285" s="136" t="s">
        <v>196</v>
      </c>
      <c r="E1285" s="211"/>
      <c r="F1285" s="127">
        <v>0</v>
      </c>
      <c r="G1285" s="185">
        <f t="shared" ref="G1285:G1290" si="300">ROUND((F1285+E1285)*$C1285,2)</f>
        <v>0</v>
      </c>
      <c r="H1285" s="127">
        <f t="shared" ref="H1285:I1290" si="301">+E1285*(1+$J$4)</f>
        <v>0</v>
      </c>
      <c r="I1285" s="127">
        <v>0</v>
      </c>
      <c r="J1285" s="185">
        <f t="shared" ref="J1285:J1290" si="302">ROUND((I1285+H1285)*$C1285,2)</f>
        <v>0</v>
      </c>
    </row>
    <row r="1286" spans="1:11" x14ac:dyDescent="0.25">
      <c r="A1286" s="68" t="s">
        <v>2367</v>
      </c>
      <c r="B1286" s="164" t="s">
        <v>1393</v>
      </c>
      <c r="C1286" s="70">
        <v>1</v>
      </c>
      <c r="D1286" s="131" t="s">
        <v>196</v>
      </c>
      <c r="E1286" s="211"/>
      <c r="F1286" s="212"/>
      <c r="G1286" s="72">
        <f t="shared" si="300"/>
        <v>0</v>
      </c>
      <c r="H1286" s="71">
        <f t="shared" si="301"/>
        <v>0</v>
      </c>
      <c r="I1286" s="86">
        <f t="shared" si="301"/>
        <v>0</v>
      </c>
      <c r="J1286" s="72">
        <f t="shared" si="302"/>
        <v>0</v>
      </c>
    </row>
    <row r="1287" spans="1:11" x14ac:dyDescent="0.25">
      <c r="A1287" s="68" t="s">
        <v>2368</v>
      </c>
      <c r="B1287" s="164" t="s">
        <v>1394</v>
      </c>
      <c r="C1287" s="70">
        <v>270</v>
      </c>
      <c r="D1287" s="131" t="s">
        <v>274</v>
      </c>
      <c r="E1287" s="211"/>
      <c r="F1287" s="212"/>
      <c r="G1287" s="72">
        <f t="shared" si="300"/>
        <v>0</v>
      </c>
      <c r="H1287" s="71">
        <f t="shared" si="301"/>
        <v>0</v>
      </c>
      <c r="I1287" s="86">
        <f t="shared" si="301"/>
        <v>0</v>
      </c>
      <c r="J1287" s="72">
        <f t="shared" si="302"/>
        <v>0</v>
      </c>
    </row>
    <row r="1288" spans="1:11" s="5" customFormat="1" x14ac:dyDescent="0.25">
      <c r="A1288" s="68" t="s">
        <v>2369</v>
      </c>
      <c r="B1288" s="164" t="s">
        <v>1395</v>
      </c>
      <c r="C1288" s="70">
        <v>50</v>
      </c>
      <c r="D1288" s="131" t="s">
        <v>18</v>
      </c>
      <c r="E1288" s="211"/>
      <c r="F1288" s="212"/>
      <c r="G1288" s="72">
        <f t="shared" si="300"/>
        <v>0</v>
      </c>
      <c r="H1288" s="71">
        <f t="shared" si="301"/>
        <v>0</v>
      </c>
      <c r="I1288" s="86">
        <f t="shared" si="301"/>
        <v>0</v>
      </c>
      <c r="J1288" s="72">
        <f t="shared" si="302"/>
        <v>0</v>
      </c>
      <c r="K1288" s="1"/>
    </row>
    <row r="1289" spans="1:11" s="5" customFormat="1" x14ac:dyDescent="0.25">
      <c r="A1289" s="68" t="s">
        <v>2370</v>
      </c>
      <c r="B1289" s="164" t="s">
        <v>1288</v>
      </c>
      <c r="C1289" s="70">
        <v>1</v>
      </c>
      <c r="D1289" s="131" t="s">
        <v>196</v>
      </c>
      <c r="E1289" s="211"/>
      <c r="F1289" s="212"/>
      <c r="G1289" s="72">
        <f t="shared" si="300"/>
        <v>0</v>
      </c>
      <c r="H1289" s="71">
        <f t="shared" si="301"/>
        <v>0</v>
      </c>
      <c r="I1289" s="86">
        <f t="shared" si="301"/>
        <v>0</v>
      </c>
      <c r="J1289" s="72">
        <f t="shared" si="302"/>
        <v>0</v>
      </c>
      <c r="K1289" s="1"/>
    </row>
    <row r="1290" spans="1:11" s="5" customFormat="1" x14ac:dyDescent="0.25">
      <c r="A1290" s="68" t="s">
        <v>2371</v>
      </c>
      <c r="B1290" s="178" t="s">
        <v>1289</v>
      </c>
      <c r="C1290" s="103">
        <v>1</v>
      </c>
      <c r="D1290" s="136" t="s">
        <v>196</v>
      </c>
      <c r="E1290" s="127">
        <v>0</v>
      </c>
      <c r="F1290" s="217"/>
      <c r="G1290" s="185">
        <f t="shared" si="300"/>
        <v>0</v>
      </c>
      <c r="H1290" s="127">
        <v>0</v>
      </c>
      <c r="I1290" s="127">
        <f t="shared" si="301"/>
        <v>0</v>
      </c>
      <c r="J1290" s="185">
        <f t="shared" si="302"/>
        <v>0</v>
      </c>
    </row>
    <row r="1291" spans="1:11" x14ac:dyDescent="0.25">
      <c r="A1291" s="68" t="s">
        <v>54</v>
      </c>
      <c r="B1291" s="126" t="s">
        <v>1396</v>
      </c>
      <c r="C1291" s="103"/>
      <c r="D1291" s="124"/>
      <c r="E1291" s="108"/>
      <c r="F1291" s="108"/>
      <c r="G1291" s="125">
        <f>SUBTOTAL(9,G1285:G1290)</f>
        <v>0</v>
      </c>
      <c r="H1291" s="108"/>
      <c r="I1291" s="108"/>
      <c r="J1291" s="125">
        <f>SUBTOTAL(9,J1285:J1290)</f>
        <v>0</v>
      </c>
      <c r="K1291" s="5"/>
    </row>
    <row r="1292" spans="1:11" x14ac:dyDescent="0.25">
      <c r="A1292" s="68" t="s">
        <v>2372</v>
      </c>
      <c r="B1292" s="123" t="s">
        <v>1397</v>
      </c>
      <c r="C1292" s="103"/>
      <c r="D1292" s="124"/>
      <c r="E1292" s="108"/>
      <c r="F1292" s="108"/>
      <c r="G1292" s="125"/>
      <c r="H1292" s="108"/>
      <c r="I1292" s="108"/>
      <c r="J1292" s="125"/>
      <c r="K1292" s="5"/>
    </row>
    <row r="1293" spans="1:11" x14ac:dyDescent="0.25">
      <c r="A1293" s="68" t="s">
        <v>2373</v>
      </c>
      <c r="B1293" s="164" t="s">
        <v>1398</v>
      </c>
      <c r="C1293" s="70">
        <v>1</v>
      </c>
      <c r="D1293" s="131" t="s">
        <v>196</v>
      </c>
      <c r="E1293" s="211"/>
      <c r="F1293" s="212"/>
      <c r="G1293" s="72">
        <f t="shared" ref="G1293:G1296" si="303">ROUND((F1293+E1293)*$C1293,2)</f>
        <v>0</v>
      </c>
      <c r="H1293" s="71">
        <f t="shared" ref="H1293:I1296" si="304">+E1293*(1+$J$4)</f>
        <v>0</v>
      </c>
      <c r="I1293" s="86">
        <f t="shared" si="304"/>
        <v>0</v>
      </c>
      <c r="J1293" s="72">
        <f t="shared" ref="J1293:J1296" si="305">ROUND((I1293+H1293)*$C1293,2)</f>
        <v>0</v>
      </c>
    </row>
    <row r="1294" spans="1:11" x14ac:dyDescent="0.25">
      <c r="A1294" s="68" t="s">
        <v>2374</v>
      </c>
      <c r="B1294" s="164" t="s">
        <v>1399</v>
      </c>
      <c r="C1294" s="70">
        <v>1</v>
      </c>
      <c r="D1294" s="131" t="s">
        <v>196</v>
      </c>
      <c r="E1294" s="211"/>
      <c r="F1294" s="212"/>
      <c r="G1294" s="72">
        <f t="shared" si="303"/>
        <v>0</v>
      </c>
      <c r="H1294" s="71">
        <f t="shared" si="304"/>
        <v>0</v>
      </c>
      <c r="I1294" s="86">
        <f t="shared" si="304"/>
        <v>0</v>
      </c>
      <c r="J1294" s="72">
        <f t="shared" si="305"/>
        <v>0</v>
      </c>
    </row>
    <row r="1295" spans="1:11" s="5" customFormat="1" x14ac:dyDescent="0.25">
      <c r="A1295" s="68" t="s">
        <v>2375</v>
      </c>
      <c r="B1295" s="178" t="s">
        <v>1400</v>
      </c>
      <c r="C1295" s="103">
        <v>1</v>
      </c>
      <c r="D1295" s="136" t="s">
        <v>196</v>
      </c>
      <c r="E1295" s="127">
        <v>0</v>
      </c>
      <c r="F1295" s="217"/>
      <c r="G1295" s="185">
        <f t="shared" si="303"/>
        <v>0</v>
      </c>
      <c r="H1295" s="127">
        <v>0</v>
      </c>
      <c r="I1295" s="127">
        <f t="shared" si="304"/>
        <v>0</v>
      </c>
      <c r="J1295" s="185">
        <f t="shared" si="305"/>
        <v>0</v>
      </c>
    </row>
    <row r="1296" spans="1:11" s="5" customFormat="1" x14ac:dyDescent="0.25">
      <c r="A1296" s="68" t="s">
        <v>2376</v>
      </c>
      <c r="B1296" s="164" t="s">
        <v>1401</v>
      </c>
      <c r="C1296" s="70">
        <v>1</v>
      </c>
      <c r="D1296" s="131" t="s">
        <v>196</v>
      </c>
      <c r="E1296" s="211"/>
      <c r="F1296" s="212"/>
      <c r="G1296" s="72">
        <f t="shared" si="303"/>
        <v>0</v>
      </c>
      <c r="H1296" s="71">
        <f t="shared" si="304"/>
        <v>0</v>
      </c>
      <c r="I1296" s="86">
        <f t="shared" si="304"/>
        <v>0</v>
      </c>
      <c r="J1296" s="72">
        <f t="shared" si="305"/>
        <v>0</v>
      </c>
      <c r="K1296" s="1"/>
    </row>
    <row r="1297" spans="1:11" s="5" customFormat="1" x14ac:dyDescent="0.25">
      <c r="A1297" s="79"/>
      <c r="B1297" s="80" t="s">
        <v>276</v>
      </c>
      <c r="C1297" s="70"/>
      <c r="D1297" s="81"/>
      <c r="E1297" s="108"/>
      <c r="F1297" s="108"/>
      <c r="G1297" s="83">
        <f>SUBTOTAL(9,G1292:G1296)</f>
        <v>0</v>
      </c>
      <c r="H1297" s="82"/>
      <c r="I1297" s="82"/>
      <c r="J1297" s="83">
        <f>SUBTOTAL(9,J1292:J1296)</f>
        <v>0</v>
      </c>
      <c r="K1297" s="1"/>
    </row>
    <row r="1298" spans="1:11" x14ac:dyDescent="0.25">
      <c r="A1298" s="79"/>
      <c r="B1298" s="84" t="s">
        <v>1402</v>
      </c>
      <c r="C1298" s="163"/>
      <c r="D1298" s="81"/>
      <c r="E1298" s="135">
        <f>SUMPRODUCT(E1174:E1297,C1174:C1297)</f>
        <v>0</v>
      </c>
      <c r="F1298" s="135">
        <f>SUMPRODUCT(F1174:F1297,C1174:C1297)</f>
        <v>0</v>
      </c>
      <c r="G1298" s="83">
        <f>SUBTOTAL(9,G1173:G1297)</f>
        <v>0</v>
      </c>
      <c r="H1298" s="135">
        <f>SUMPRODUCT(H1174:H1297,C1174:C1297)</f>
        <v>0</v>
      </c>
      <c r="I1298" s="135">
        <f>SUMPRODUCT(I1174:I1297,C1174:C1297)</f>
        <v>0</v>
      </c>
      <c r="J1298" s="83">
        <f>SUBTOTAL(9,J1173:J1297)</f>
        <v>0</v>
      </c>
    </row>
    <row r="1299" spans="1:11" x14ac:dyDescent="0.25">
      <c r="A1299" s="68" t="s">
        <v>2377</v>
      </c>
      <c r="B1299" s="123" t="s">
        <v>1403</v>
      </c>
      <c r="C1299" s="103"/>
      <c r="D1299" s="124"/>
      <c r="E1299" s="108"/>
      <c r="F1299" s="108"/>
      <c r="G1299" s="125"/>
      <c r="H1299" s="108"/>
      <c r="I1299" s="108"/>
      <c r="J1299" s="125"/>
      <c r="K1299" s="5"/>
    </row>
    <row r="1300" spans="1:11" x14ac:dyDescent="0.25">
      <c r="A1300" s="68" t="s">
        <v>2383</v>
      </c>
      <c r="B1300" s="123" t="s">
        <v>1404</v>
      </c>
      <c r="C1300" s="103"/>
      <c r="D1300" s="124"/>
      <c r="E1300" s="108"/>
      <c r="F1300" s="108"/>
      <c r="G1300" s="125"/>
      <c r="H1300" s="108"/>
      <c r="I1300" s="108"/>
      <c r="J1300" s="125"/>
      <c r="K1300" s="5"/>
    </row>
    <row r="1301" spans="1:11" s="5" customFormat="1" x14ac:dyDescent="0.25">
      <c r="A1301" s="68" t="s">
        <v>2384</v>
      </c>
      <c r="B1301" s="178" t="s">
        <v>1405</v>
      </c>
      <c r="C1301" s="103">
        <v>16</v>
      </c>
      <c r="D1301" s="103" t="s">
        <v>1406</v>
      </c>
      <c r="E1301" s="127">
        <v>0</v>
      </c>
      <c r="F1301" s="217"/>
      <c r="G1301" s="185">
        <f t="shared" ref="G1301:G1312" si="306">ROUND((F1301+E1301)*$C1301,2)</f>
        <v>0</v>
      </c>
      <c r="H1301" s="127">
        <v>0</v>
      </c>
      <c r="I1301" s="127">
        <f t="shared" ref="I1301:I1312" si="307">+F1301*(1+$J$4)</f>
        <v>0</v>
      </c>
      <c r="J1301" s="185">
        <f t="shared" ref="J1301:J1312" si="308">ROUND((I1301+H1301)*$C1301,2)</f>
        <v>0</v>
      </c>
    </row>
    <row r="1302" spans="1:11" s="5" customFormat="1" x14ac:dyDescent="0.25">
      <c r="A1302" s="68" t="s">
        <v>2385</v>
      </c>
      <c r="B1302" s="178" t="s">
        <v>1407</v>
      </c>
      <c r="C1302" s="103">
        <v>16</v>
      </c>
      <c r="D1302" s="103" t="s">
        <v>1406</v>
      </c>
      <c r="E1302" s="127">
        <v>0</v>
      </c>
      <c r="F1302" s="217"/>
      <c r="G1302" s="185">
        <f t="shared" si="306"/>
        <v>0</v>
      </c>
      <c r="H1302" s="127">
        <v>0</v>
      </c>
      <c r="I1302" s="127">
        <f t="shared" si="307"/>
        <v>0</v>
      </c>
      <c r="J1302" s="185">
        <f t="shared" si="308"/>
        <v>0</v>
      </c>
    </row>
    <row r="1303" spans="1:11" s="5" customFormat="1" x14ac:dyDescent="0.25">
      <c r="A1303" s="68" t="s">
        <v>2386</v>
      </c>
      <c r="B1303" s="178" t="s">
        <v>1408</v>
      </c>
      <c r="C1303" s="103">
        <v>16</v>
      </c>
      <c r="D1303" s="103" t="s">
        <v>1406</v>
      </c>
      <c r="E1303" s="127">
        <v>0</v>
      </c>
      <c r="F1303" s="217"/>
      <c r="G1303" s="185">
        <f t="shared" si="306"/>
        <v>0</v>
      </c>
      <c r="H1303" s="127">
        <v>0</v>
      </c>
      <c r="I1303" s="127">
        <f t="shared" si="307"/>
        <v>0</v>
      </c>
      <c r="J1303" s="185">
        <f t="shared" si="308"/>
        <v>0</v>
      </c>
    </row>
    <row r="1304" spans="1:11" s="5" customFormat="1" x14ac:dyDescent="0.25">
      <c r="A1304" s="68" t="s">
        <v>2387</v>
      </c>
      <c r="B1304" s="178" t="s">
        <v>1409</v>
      </c>
      <c r="C1304" s="103">
        <v>8</v>
      </c>
      <c r="D1304" s="103" t="s">
        <v>1406</v>
      </c>
      <c r="E1304" s="127">
        <v>0</v>
      </c>
      <c r="F1304" s="217"/>
      <c r="G1304" s="185">
        <f t="shared" si="306"/>
        <v>0</v>
      </c>
      <c r="H1304" s="127">
        <v>0</v>
      </c>
      <c r="I1304" s="127">
        <f t="shared" si="307"/>
        <v>0</v>
      </c>
      <c r="J1304" s="185">
        <f t="shared" si="308"/>
        <v>0</v>
      </c>
    </row>
    <row r="1305" spans="1:11" s="5" customFormat="1" x14ac:dyDescent="0.25">
      <c r="A1305" s="68" t="s">
        <v>2388</v>
      </c>
      <c r="B1305" s="178" t="s">
        <v>1410</v>
      </c>
      <c r="C1305" s="103">
        <v>8</v>
      </c>
      <c r="D1305" s="103" t="s">
        <v>1406</v>
      </c>
      <c r="E1305" s="127">
        <v>0</v>
      </c>
      <c r="F1305" s="217"/>
      <c r="G1305" s="185">
        <f t="shared" si="306"/>
        <v>0</v>
      </c>
      <c r="H1305" s="127">
        <v>0</v>
      </c>
      <c r="I1305" s="127">
        <f t="shared" si="307"/>
        <v>0</v>
      </c>
      <c r="J1305" s="185">
        <f t="shared" si="308"/>
        <v>0</v>
      </c>
    </row>
    <row r="1306" spans="1:11" s="5" customFormat="1" x14ac:dyDescent="0.25">
      <c r="A1306" s="68" t="s">
        <v>2389</v>
      </c>
      <c r="B1306" s="178" t="s">
        <v>2430</v>
      </c>
      <c r="C1306" s="103">
        <v>16</v>
      </c>
      <c r="D1306" s="103" t="s">
        <v>1406</v>
      </c>
      <c r="E1306" s="127">
        <v>0</v>
      </c>
      <c r="F1306" s="217"/>
      <c r="G1306" s="185">
        <f t="shared" si="306"/>
        <v>0</v>
      </c>
      <c r="H1306" s="127">
        <v>0</v>
      </c>
      <c r="I1306" s="127">
        <f t="shared" si="307"/>
        <v>0</v>
      </c>
      <c r="J1306" s="185">
        <f t="shared" si="308"/>
        <v>0</v>
      </c>
    </row>
    <row r="1307" spans="1:11" s="5" customFormat="1" x14ac:dyDescent="0.25">
      <c r="A1307" s="68" t="s">
        <v>2390</v>
      </c>
      <c r="B1307" s="178" t="s">
        <v>1411</v>
      </c>
      <c r="C1307" s="103">
        <v>16</v>
      </c>
      <c r="D1307" s="103" t="s">
        <v>1406</v>
      </c>
      <c r="E1307" s="127">
        <v>0</v>
      </c>
      <c r="F1307" s="217"/>
      <c r="G1307" s="185">
        <f t="shared" si="306"/>
        <v>0</v>
      </c>
      <c r="H1307" s="127">
        <v>0</v>
      </c>
      <c r="I1307" s="127">
        <f t="shared" si="307"/>
        <v>0</v>
      </c>
      <c r="J1307" s="185">
        <f t="shared" si="308"/>
        <v>0</v>
      </c>
    </row>
    <row r="1308" spans="1:11" s="5" customFormat="1" x14ac:dyDescent="0.25">
      <c r="A1308" s="68" t="s">
        <v>2391</v>
      </c>
      <c r="B1308" s="178" t="s">
        <v>1412</v>
      </c>
      <c r="C1308" s="103">
        <v>16</v>
      </c>
      <c r="D1308" s="103" t="s">
        <v>1406</v>
      </c>
      <c r="E1308" s="127">
        <v>0</v>
      </c>
      <c r="F1308" s="217"/>
      <c r="G1308" s="185">
        <f t="shared" si="306"/>
        <v>0</v>
      </c>
      <c r="H1308" s="127">
        <v>0</v>
      </c>
      <c r="I1308" s="127">
        <f t="shared" si="307"/>
        <v>0</v>
      </c>
      <c r="J1308" s="185">
        <f t="shared" si="308"/>
        <v>0</v>
      </c>
    </row>
    <row r="1309" spans="1:11" s="5" customFormat="1" x14ac:dyDescent="0.25">
      <c r="A1309" s="68" t="s">
        <v>2392</v>
      </c>
      <c r="B1309" s="178" t="s">
        <v>1413</v>
      </c>
      <c r="C1309" s="103">
        <v>16</v>
      </c>
      <c r="D1309" s="103" t="s">
        <v>1406</v>
      </c>
      <c r="E1309" s="127">
        <v>0</v>
      </c>
      <c r="F1309" s="217"/>
      <c r="G1309" s="185">
        <f t="shared" si="306"/>
        <v>0</v>
      </c>
      <c r="H1309" s="127">
        <v>0</v>
      </c>
      <c r="I1309" s="127">
        <f t="shared" si="307"/>
        <v>0</v>
      </c>
      <c r="J1309" s="185">
        <f t="shared" si="308"/>
        <v>0</v>
      </c>
    </row>
    <row r="1310" spans="1:11" s="5" customFormat="1" x14ac:dyDescent="0.25">
      <c r="A1310" s="68" t="s">
        <v>2393</v>
      </c>
      <c r="B1310" s="178" t="s">
        <v>1414</v>
      </c>
      <c r="C1310" s="103">
        <v>14</v>
      </c>
      <c r="D1310" s="103" t="s">
        <v>1406</v>
      </c>
      <c r="E1310" s="127">
        <v>0</v>
      </c>
      <c r="F1310" s="217"/>
      <c r="G1310" s="185">
        <f t="shared" si="306"/>
        <v>0</v>
      </c>
      <c r="H1310" s="127">
        <v>0</v>
      </c>
      <c r="I1310" s="127">
        <f t="shared" si="307"/>
        <v>0</v>
      </c>
      <c r="J1310" s="185">
        <f t="shared" si="308"/>
        <v>0</v>
      </c>
    </row>
    <row r="1311" spans="1:11" s="5" customFormat="1" x14ac:dyDescent="0.25">
      <c r="A1311" s="68" t="s">
        <v>2394</v>
      </c>
      <c r="B1311" s="178" t="s">
        <v>1415</v>
      </c>
      <c r="C1311" s="103">
        <v>16</v>
      </c>
      <c r="D1311" s="103" t="s">
        <v>1406</v>
      </c>
      <c r="E1311" s="127">
        <v>0</v>
      </c>
      <c r="F1311" s="217"/>
      <c r="G1311" s="185">
        <f t="shared" si="306"/>
        <v>0</v>
      </c>
      <c r="H1311" s="127">
        <v>0</v>
      </c>
      <c r="I1311" s="127">
        <f t="shared" si="307"/>
        <v>0</v>
      </c>
      <c r="J1311" s="185">
        <f t="shared" si="308"/>
        <v>0</v>
      </c>
    </row>
    <row r="1312" spans="1:11" s="5" customFormat="1" x14ac:dyDescent="0.25">
      <c r="A1312" s="68" t="s">
        <v>2395</v>
      </c>
      <c r="B1312" s="178" t="s">
        <v>1416</v>
      </c>
      <c r="C1312" s="103">
        <v>16</v>
      </c>
      <c r="D1312" s="103" t="s">
        <v>1406</v>
      </c>
      <c r="E1312" s="127">
        <v>0</v>
      </c>
      <c r="F1312" s="217"/>
      <c r="G1312" s="185">
        <f t="shared" si="306"/>
        <v>0</v>
      </c>
      <c r="H1312" s="127">
        <v>0</v>
      </c>
      <c r="I1312" s="127">
        <f t="shared" si="307"/>
        <v>0</v>
      </c>
      <c r="J1312" s="185">
        <f t="shared" si="308"/>
        <v>0</v>
      </c>
    </row>
    <row r="1313" spans="1:11" x14ac:dyDescent="0.25">
      <c r="A1313" s="79"/>
      <c r="B1313" s="80" t="s">
        <v>1417</v>
      </c>
      <c r="C1313" s="70"/>
      <c r="D1313" s="81"/>
      <c r="E1313" s="82"/>
      <c r="F1313" s="82"/>
      <c r="G1313" s="83">
        <f>SUBTOTAL(9,G1301:G1312)</f>
        <v>0</v>
      </c>
      <c r="H1313" s="82"/>
      <c r="I1313" s="82"/>
      <c r="J1313" s="83">
        <f>SUBTOTAL(9,J1301:J1312)</f>
        <v>0</v>
      </c>
    </row>
    <row r="1314" spans="1:11" x14ac:dyDescent="0.25">
      <c r="A1314" s="68" t="s">
        <v>2396</v>
      </c>
      <c r="B1314" s="123" t="s">
        <v>1418</v>
      </c>
      <c r="C1314" s="103"/>
      <c r="D1314" s="124"/>
      <c r="E1314" s="108"/>
      <c r="F1314" s="108"/>
      <c r="G1314" s="125"/>
      <c r="H1314" s="108"/>
      <c r="I1314" s="108"/>
      <c r="J1314" s="125"/>
      <c r="K1314" s="5"/>
    </row>
    <row r="1315" spans="1:11" s="5" customFormat="1" x14ac:dyDescent="0.25">
      <c r="A1315" s="68" t="s">
        <v>2397</v>
      </c>
      <c r="B1315" s="178" t="s">
        <v>1419</v>
      </c>
      <c r="C1315" s="103">
        <v>1</v>
      </c>
      <c r="D1315" s="103" t="s">
        <v>196</v>
      </c>
      <c r="E1315" s="127">
        <v>0</v>
      </c>
      <c r="F1315" s="217"/>
      <c r="G1315" s="185">
        <f t="shared" ref="G1315:G1319" si="309">ROUND((F1315+E1315)*$C1315,2)</f>
        <v>0</v>
      </c>
      <c r="H1315" s="127">
        <f t="shared" ref="H1315:I1319" si="310">+E1315*(1+$J$4)</f>
        <v>0</v>
      </c>
      <c r="I1315" s="127">
        <f t="shared" si="310"/>
        <v>0</v>
      </c>
      <c r="J1315" s="185">
        <f t="shared" ref="J1315:J1319" si="311">ROUND((I1315+H1315)*$C1315,2)</f>
        <v>0</v>
      </c>
    </row>
    <row r="1316" spans="1:11" s="5" customFormat="1" x14ac:dyDescent="0.25">
      <c r="A1316" s="68" t="s">
        <v>2398</v>
      </c>
      <c r="B1316" s="178" t="s">
        <v>1420</v>
      </c>
      <c r="C1316" s="103">
        <v>250</v>
      </c>
      <c r="D1316" s="103" t="s">
        <v>18</v>
      </c>
      <c r="E1316" s="217"/>
      <c r="F1316" s="217"/>
      <c r="G1316" s="185">
        <f t="shared" si="309"/>
        <v>0</v>
      </c>
      <c r="H1316" s="127">
        <f t="shared" si="310"/>
        <v>0</v>
      </c>
      <c r="I1316" s="127">
        <f t="shared" si="310"/>
        <v>0</v>
      </c>
      <c r="J1316" s="185">
        <f t="shared" si="311"/>
        <v>0</v>
      </c>
    </row>
    <row r="1317" spans="1:11" s="5" customFormat="1" x14ac:dyDescent="0.25">
      <c r="A1317" s="68" t="s">
        <v>2399</v>
      </c>
      <c r="B1317" s="178" t="s">
        <v>1421</v>
      </c>
      <c r="C1317" s="103">
        <v>16</v>
      </c>
      <c r="D1317" s="103" t="s">
        <v>1406</v>
      </c>
      <c r="E1317" s="127">
        <v>0</v>
      </c>
      <c r="F1317" s="217"/>
      <c r="G1317" s="185">
        <f t="shared" si="309"/>
        <v>0</v>
      </c>
      <c r="H1317" s="127">
        <f t="shared" si="310"/>
        <v>0</v>
      </c>
      <c r="I1317" s="127">
        <f t="shared" si="310"/>
        <v>0</v>
      </c>
      <c r="J1317" s="185">
        <f t="shared" si="311"/>
        <v>0</v>
      </c>
    </row>
    <row r="1318" spans="1:11" s="5" customFormat="1" x14ac:dyDescent="0.25">
      <c r="A1318" s="68" t="s">
        <v>2400</v>
      </c>
      <c r="B1318" s="178" t="s">
        <v>1422</v>
      </c>
      <c r="C1318" s="103">
        <v>16</v>
      </c>
      <c r="D1318" s="103" t="s">
        <v>1406</v>
      </c>
      <c r="E1318" s="127">
        <v>0</v>
      </c>
      <c r="F1318" s="217"/>
      <c r="G1318" s="185">
        <f t="shared" si="309"/>
        <v>0</v>
      </c>
      <c r="H1318" s="127">
        <f t="shared" si="310"/>
        <v>0</v>
      </c>
      <c r="I1318" s="127">
        <f t="shared" si="310"/>
        <v>0</v>
      </c>
      <c r="J1318" s="185">
        <f t="shared" si="311"/>
        <v>0</v>
      </c>
    </row>
    <row r="1319" spans="1:11" s="5" customFormat="1" x14ac:dyDescent="0.25">
      <c r="A1319" s="68" t="s">
        <v>2401</v>
      </c>
      <c r="B1319" s="178" t="s">
        <v>1423</v>
      </c>
      <c r="C1319" s="103">
        <v>1</v>
      </c>
      <c r="D1319" s="103" t="s">
        <v>196</v>
      </c>
      <c r="E1319" s="217"/>
      <c r="F1319" s="217"/>
      <c r="G1319" s="185">
        <f t="shared" si="309"/>
        <v>0</v>
      </c>
      <c r="H1319" s="127">
        <f t="shared" si="310"/>
        <v>0</v>
      </c>
      <c r="I1319" s="127">
        <f t="shared" si="310"/>
        <v>0</v>
      </c>
      <c r="J1319" s="185">
        <f t="shared" si="311"/>
        <v>0</v>
      </c>
    </row>
    <row r="1320" spans="1:11" x14ac:dyDescent="0.25">
      <c r="A1320" s="79"/>
      <c r="B1320" s="80" t="s">
        <v>1417</v>
      </c>
      <c r="C1320" s="70"/>
      <c r="D1320" s="81"/>
      <c r="E1320" s="82"/>
      <c r="F1320" s="82"/>
      <c r="G1320" s="83">
        <f>SUBTOTAL(9,G1315:G1319)</f>
        <v>0</v>
      </c>
      <c r="H1320" s="82"/>
      <c r="I1320" s="82"/>
      <c r="J1320" s="83">
        <f>SUBTOTAL(9,J1315:J1319)</f>
        <v>0</v>
      </c>
    </row>
    <row r="1321" spans="1:11" x14ac:dyDescent="0.25">
      <c r="A1321" s="68" t="s">
        <v>2402</v>
      </c>
      <c r="B1321" s="123" t="s">
        <v>1424</v>
      </c>
      <c r="C1321" s="103"/>
      <c r="D1321" s="124"/>
      <c r="E1321" s="108"/>
      <c r="F1321" s="108"/>
      <c r="G1321" s="125"/>
      <c r="H1321" s="108"/>
      <c r="I1321" s="108"/>
      <c r="J1321" s="125"/>
      <c r="K1321" s="5"/>
    </row>
    <row r="1322" spans="1:11" x14ac:dyDescent="0.25">
      <c r="A1322" s="68" t="s">
        <v>2403</v>
      </c>
      <c r="B1322" s="164" t="s">
        <v>1425</v>
      </c>
      <c r="C1322" s="70">
        <v>1</v>
      </c>
      <c r="D1322" s="70" t="s">
        <v>196</v>
      </c>
      <c r="E1322" s="127">
        <v>0</v>
      </c>
      <c r="F1322" s="222"/>
      <c r="G1322" s="187">
        <f t="shared" ref="G1322:G1324" si="312">ROUND((F1322+E1322)*$C1322,2)</f>
        <v>0</v>
      </c>
      <c r="H1322" s="127">
        <v>0</v>
      </c>
      <c r="I1322" s="186">
        <f t="shared" ref="I1322:I1324" si="313">+F1322*(1+$J$4)</f>
        <v>0</v>
      </c>
      <c r="J1322" s="187">
        <f t="shared" ref="J1322:J1324" si="314">ROUND((I1322+H1322)*$C1322,2)</f>
        <v>0</v>
      </c>
      <c r="K1322" s="5"/>
    </row>
    <row r="1323" spans="1:11" s="5" customFormat="1" x14ac:dyDescent="0.25">
      <c r="A1323" s="68" t="s">
        <v>2404</v>
      </c>
      <c r="B1323" s="164" t="s">
        <v>1426</v>
      </c>
      <c r="C1323" s="70">
        <v>16</v>
      </c>
      <c r="D1323" s="70" t="s">
        <v>1406</v>
      </c>
      <c r="E1323" s="127">
        <v>0</v>
      </c>
      <c r="F1323" s="222"/>
      <c r="G1323" s="187">
        <f t="shared" si="312"/>
        <v>0</v>
      </c>
      <c r="H1323" s="127">
        <v>0</v>
      </c>
      <c r="I1323" s="186">
        <f t="shared" si="313"/>
        <v>0</v>
      </c>
      <c r="J1323" s="187">
        <f t="shared" si="314"/>
        <v>0</v>
      </c>
      <c r="K1323" s="1"/>
    </row>
    <row r="1324" spans="1:11" s="5" customFormat="1" x14ac:dyDescent="0.25">
      <c r="A1324" s="68" t="s">
        <v>2405</v>
      </c>
      <c r="B1324" s="164" t="s">
        <v>1427</v>
      </c>
      <c r="C1324" s="70">
        <v>14</v>
      </c>
      <c r="D1324" s="70" t="s">
        <v>1406</v>
      </c>
      <c r="E1324" s="127">
        <v>0</v>
      </c>
      <c r="F1324" s="222"/>
      <c r="G1324" s="187">
        <f t="shared" si="312"/>
        <v>0</v>
      </c>
      <c r="H1324" s="127">
        <v>0</v>
      </c>
      <c r="I1324" s="186">
        <f t="shared" si="313"/>
        <v>0</v>
      </c>
      <c r="J1324" s="187">
        <f t="shared" si="314"/>
        <v>0</v>
      </c>
      <c r="K1324" s="1"/>
    </row>
    <row r="1325" spans="1:11" x14ac:dyDescent="0.25">
      <c r="A1325" s="79"/>
      <c r="B1325" s="80" t="s">
        <v>1417</v>
      </c>
      <c r="C1325" s="70"/>
      <c r="D1325" s="81"/>
      <c r="E1325" s="82"/>
      <c r="F1325" s="82"/>
      <c r="G1325" s="83">
        <f>SUBTOTAL(9,G1322:G1324)</f>
        <v>0</v>
      </c>
      <c r="H1325" s="82"/>
      <c r="I1325" s="82"/>
      <c r="J1325" s="83">
        <f>SUBTOTAL(9,J1322:J1324)</f>
        <v>0</v>
      </c>
    </row>
    <row r="1326" spans="1:11" x14ac:dyDescent="0.25">
      <c r="A1326" s="68" t="s">
        <v>2406</v>
      </c>
      <c r="B1326" s="123" t="s">
        <v>1428</v>
      </c>
      <c r="C1326" s="103"/>
      <c r="D1326" s="124"/>
      <c r="E1326" s="108"/>
      <c r="F1326" s="108"/>
      <c r="G1326" s="125"/>
      <c r="H1326" s="108"/>
      <c r="I1326" s="108"/>
      <c r="J1326" s="125"/>
      <c r="K1326" s="5"/>
    </row>
    <row r="1327" spans="1:11" s="5" customFormat="1" x14ac:dyDescent="0.25">
      <c r="A1327" s="68" t="s">
        <v>2407</v>
      </c>
      <c r="B1327" s="178" t="s">
        <v>1429</v>
      </c>
      <c r="C1327" s="103">
        <v>2</v>
      </c>
      <c r="D1327" s="103" t="s">
        <v>1406</v>
      </c>
      <c r="E1327" s="127">
        <v>0</v>
      </c>
      <c r="F1327" s="217"/>
      <c r="G1327" s="185">
        <f t="shared" ref="G1327:G1329" si="315">ROUND((F1327+E1327)*$C1327,2)</f>
        <v>0</v>
      </c>
      <c r="H1327" s="127">
        <v>0</v>
      </c>
      <c r="I1327" s="127">
        <f t="shared" ref="H1327:I1329" si="316">+F1327*(1+$J$4)</f>
        <v>0</v>
      </c>
      <c r="J1327" s="185">
        <f t="shared" ref="J1327:J1329" si="317">ROUND((I1327+H1327)*$C1327,2)</f>
        <v>0</v>
      </c>
    </row>
    <row r="1328" spans="1:11" s="5" customFormat="1" x14ac:dyDescent="0.25">
      <c r="A1328" s="68" t="s">
        <v>2408</v>
      </c>
      <c r="B1328" s="178" t="s">
        <v>1430</v>
      </c>
      <c r="C1328" s="103">
        <v>12</v>
      </c>
      <c r="D1328" s="103" t="s">
        <v>475</v>
      </c>
      <c r="E1328" s="127">
        <v>0</v>
      </c>
      <c r="F1328" s="217"/>
      <c r="G1328" s="185">
        <f t="shared" si="315"/>
        <v>0</v>
      </c>
      <c r="H1328" s="127">
        <v>0</v>
      </c>
      <c r="I1328" s="127">
        <f t="shared" si="316"/>
        <v>0</v>
      </c>
      <c r="J1328" s="185">
        <f t="shared" si="317"/>
        <v>0</v>
      </c>
    </row>
    <row r="1329" spans="1:10" s="5" customFormat="1" x14ac:dyDescent="0.25">
      <c r="A1329" s="68" t="s">
        <v>2409</v>
      </c>
      <c r="B1329" s="178" t="s">
        <v>1431</v>
      </c>
      <c r="C1329" s="103">
        <v>15000</v>
      </c>
      <c r="D1329" s="103" t="s">
        <v>1432</v>
      </c>
      <c r="E1329" s="211"/>
      <c r="F1329" s="127">
        <v>0</v>
      </c>
      <c r="G1329" s="185">
        <f t="shared" si="315"/>
        <v>0</v>
      </c>
      <c r="H1329" s="127">
        <f t="shared" si="316"/>
        <v>0</v>
      </c>
      <c r="I1329" s="127">
        <v>0</v>
      </c>
      <c r="J1329" s="185">
        <f t="shared" si="317"/>
        <v>0</v>
      </c>
    </row>
    <row r="1330" spans="1:10" x14ac:dyDescent="0.25">
      <c r="A1330" s="188"/>
      <c r="B1330" s="189" t="s">
        <v>1417</v>
      </c>
      <c r="C1330" s="190"/>
      <c r="D1330" s="191"/>
      <c r="E1330" s="192"/>
      <c r="F1330" s="192"/>
      <c r="G1330" s="193">
        <f>SUBTOTAL(9,G1327:G1329)</f>
        <v>0</v>
      </c>
      <c r="H1330" s="192"/>
      <c r="I1330" s="192"/>
      <c r="J1330" s="193">
        <f>SUBTOTAL(9,J1327:J1329)</f>
        <v>0</v>
      </c>
    </row>
    <row r="1331" spans="1:10" x14ac:dyDescent="0.25">
      <c r="A1331" s="62" t="s">
        <v>2410</v>
      </c>
      <c r="B1331" s="63" t="s">
        <v>1433</v>
      </c>
      <c r="C1331" s="194"/>
      <c r="D1331" s="195"/>
      <c r="E1331" s="196"/>
      <c r="F1331" s="196"/>
      <c r="G1331" s="197"/>
      <c r="H1331" s="196"/>
      <c r="I1331" s="196"/>
      <c r="J1331" s="197"/>
    </row>
    <row r="1332" spans="1:10" s="5" customFormat="1" x14ac:dyDescent="0.25">
      <c r="A1332" s="68" t="s">
        <v>2411</v>
      </c>
      <c r="B1332" s="178" t="s">
        <v>1435</v>
      </c>
      <c r="C1332" s="103">
        <v>1</v>
      </c>
      <c r="D1332" s="103" t="s">
        <v>196</v>
      </c>
      <c r="E1332" s="127">
        <v>0</v>
      </c>
      <c r="F1332" s="217"/>
      <c r="G1332" s="185">
        <f>ROUND((F1332+E1332)*$C1332,2)</f>
        <v>0</v>
      </c>
      <c r="H1332" s="127">
        <v>0</v>
      </c>
      <c r="I1332" s="127">
        <f>+F1332*(1+$J$4)</f>
        <v>0</v>
      </c>
      <c r="J1332" s="185">
        <f>ROUND((I1332+H1332)*$C1332,2)</f>
        <v>0</v>
      </c>
    </row>
    <row r="1333" spans="1:10" x14ac:dyDescent="0.25">
      <c r="A1333" s="198"/>
      <c r="B1333" s="199" t="s">
        <v>1417</v>
      </c>
      <c r="C1333" s="190"/>
      <c r="D1333" s="191"/>
      <c r="E1333" s="200"/>
      <c r="F1333" s="200"/>
      <c r="G1333" s="193">
        <f>SUBTOTAL(9,G1332:G1332)</f>
        <v>0</v>
      </c>
      <c r="H1333" s="200"/>
      <c r="I1333" s="200"/>
      <c r="J1333" s="193">
        <f>SUBTOTAL(9,J1332:J1332)</f>
        <v>0</v>
      </c>
    </row>
    <row r="1334" spans="1:10" x14ac:dyDescent="0.25">
      <c r="A1334" s="201"/>
      <c r="B1334" s="202" t="s">
        <v>1436</v>
      </c>
      <c r="C1334" s="203"/>
      <c r="D1334" s="195"/>
      <c r="E1334" s="204">
        <f>SUMPRODUCT(E1301:E1333,C1301:C1333)</f>
        <v>0</v>
      </c>
      <c r="F1334" s="204">
        <f>SUMPRODUCT(F1301:F1333,C1301:C1333)</f>
        <v>0</v>
      </c>
      <c r="G1334" s="197">
        <f>SUBTOTAL(9,G1300:G1333)</f>
        <v>0</v>
      </c>
      <c r="H1334" s="204">
        <f>SUMPRODUCT(H1301:H1333,C1301:C1333)</f>
        <v>0</v>
      </c>
      <c r="I1334" s="204">
        <f>SUMPRODUCT(I1301:I1333,C1301:C1333)</f>
        <v>0</v>
      </c>
      <c r="J1334" s="197">
        <f>SUBTOTAL(9,J1300:J1333)</f>
        <v>0</v>
      </c>
    </row>
    <row r="1335" spans="1:10" ht="15.75" thickBot="1" x14ac:dyDescent="0.3">
      <c r="A1335" s="205"/>
      <c r="B1335" s="206" t="s">
        <v>1437</v>
      </c>
      <c r="C1335" s="207"/>
      <c r="D1335" s="207"/>
      <c r="E1335" s="208">
        <f>SUM(E1334,E1298,E1170,E1153,E1040,E940,E839,E796,E569,E265,E241,E220,E208,E196)</f>
        <v>0</v>
      </c>
      <c r="F1335" s="208">
        <f>SUM(F1334,F1298,F1170,F1153,F1040,F940,F839,F796,F569,F265,F241,F220,F208,F196)</f>
        <v>0</v>
      </c>
      <c r="G1335" s="209">
        <f>SUBTOTAL(9,G16:G1334)</f>
        <v>0</v>
      </c>
      <c r="H1335" s="208">
        <f>SUM(H1334,H1298,H1170,H1153,H1040,H940,H839,H796,H569,H265,H241,H220,H208,H196)</f>
        <v>0</v>
      </c>
      <c r="I1335" s="208">
        <f>SUM(I1334,I1298,I1170,I1153,I1040,I940,I839,I796,I569,I265,I241,I220,I208,I196)</f>
        <v>0</v>
      </c>
      <c r="J1335" s="209">
        <f>SUBTOTAL(9,J16:J1334)</f>
        <v>0</v>
      </c>
    </row>
    <row r="1338" spans="1:10" x14ac:dyDescent="0.25">
      <c r="J1338" s="46"/>
    </row>
    <row r="1340" spans="1:10" x14ac:dyDescent="0.25">
      <c r="G1340" s="14"/>
      <c r="H1340" s="14"/>
      <c r="I1340" s="14"/>
      <c r="J1340" s="14"/>
    </row>
  </sheetData>
  <sheetProtection algorithmName="SHA-512" hashValue="vpyCXzZ0+HvxwMBmL1905QU3CphfmAvSnzGSjkkerg9wY8W3WtLHloLktlKyjbJfKeu4Ui+NzN58wMzaLTtuKQ==" saltValue="RdCwgQ5crIFy5t9vlynuaQ==" spinCount="100000" sheet="1" selectLockedCells="1"/>
  <mergeCells count="23">
    <mergeCell ref="H10:J10"/>
    <mergeCell ref="J11:J13"/>
    <mergeCell ref="A5:G5"/>
    <mergeCell ref="A6:G6"/>
    <mergeCell ref="H6:I6"/>
    <mergeCell ref="A7:G7"/>
    <mergeCell ref="A11:A13"/>
    <mergeCell ref="B11:B13"/>
    <mergeCell ref="C11:C13"/>
    <mergeCell ref="D11:D13"/>
    <mergeCell ref="E11:F12"/>
    <mergeCell ref="G11:G13"/>
    <mergeCell ref="H11:I12"/>
    <mergeCell ref="A8:J8"/>
    <mergeCell ref="B9:F9"/>
    <mergeCell ref="B10:F10"/>
    <mergeCell ref="H9:J9"/>
    <mergeCell ref="A1:G1"/>
    <mergeCell ref="H1:J2"/>
    <mergeCell ref="A2:G2"/>
    <mergeCell ref="A3:G3"/>
    <mergeCell ref="A4:G4"/>
    <mergeCell ref="H4:I4"/>
  </mergeCells>
  <printOptions horizontalCentered="1"/>
  <pageMargins left="0.25" right="0.25" top="0.75" bottom="0.75" header="0.3" footer="0.3"/>
  <pageSetup paperSize="9" scale="73" fitToHeight="0" orientation="landscape" r:id="rId1"/>
  <headerFooter>
    <oddHeader>&amp;RPROCESSO Nº 0000381/2018</oddHeader>
    <oddFooter xml:space="preserve">&amp;LÁREA:                                  EXEC.:                                                                    CONF.:                                AUTORIZ.:&amp;RFOLHA&amp;P/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22"/>
  <sheetViews>
    <sheetView topLeftCell="A4" workbookViewId="0">
      <selection activeCell="C4" sqref="C4"/>
    </sheetView>
  </sheetViews>
  <sheetFormatPr defaultRowHeight="12.75" x14ac:dyDescent="0.2"/>
  <cols>
    <col min="1" max="1" width="9.42578125" style="18" customWidth="1"/>
    <col min="2" max="2" width="11.42578125" style="18" customWidth="1"/>
    <col min="3" max="3" width="9.140625" style="18"/>
    <col min="4" max="4" width="37.7109375" style="18" customWidth="1"/>
    <col min="5" max="5" width="11.85546875" style="18" customWidth="1"/>
    <col min="6" max="6" width="24" style="18" customWidth="1"/>
    <col min="7" max="7" width="18.85546875" style="18" customWidth="1"/>
    <col min="8" max="8" width="17.85546875" style="18" customWidth="1"/>
    <col min="9" max="9" width="4.5703125" style="18" bestFit="1" customWidth="1"/>
    <col min="10" max="256" width="9.140625" style="18"/>
    <col min="257" max="257" width="9.42578125" style="18" customWidth="1"/>
    <col min="258" max="258" width="11.42578125" style="18" customWidth="1"/>
    <col min="259" max="259" width="9.140625" style="18"/>
    <col min="260" max="260" width="37.7109375" style="18" customWidth="1"/>
    <col min="261" max="261" width="11.85546875" style="18" customWidth="1"/>
    <col min="262" max="262" width="24" style="18" customWidth="1"/>
    <col min="263" max="263" width="18.85546875" style="18" customWidth="1"/>
    <col min="264" max="264" width="17.85546875" style="18" customWidth="1"/>
    <col min="265" max="265" width="4.5703125" style="18" bestFit="1" customWidth="1"/>
    <col min="266" max="512" width="9.140625" style="18"/>
    <col min="513" max="513" width="9.42578125" style="18" customWidth="1"/>
    <col min="514" max="514" width="11.42578125" style="18" customWidth="1"/>
    <col min="515" max="515" width="9.140625" style="18"/>
    <col min="516" max="516" width="37.7109375" style="18" customWidth="1"/>
    <col min="517" max="517" width="11.85546875" style="18" customWidth="1"/>
    <col min="518" max="518" width="24" style="18" customWidth="1"/>
    <col min="519" max="519" width="18.85546875" style="18" customWidth="1"/>
    <col min="520" max="520" width="17.85546875" style="18" customWidth="1"/>
    <col min="521" max="521" width="4.5703125" style="18" bestFit="1" customWidth="1"/>
    <col min="522" max="768" width="9.140625" style="18"/>
    <col min="769" max="769" width="9.42578125" style="18" customWidth="1"/>
    <col min="770" max="770" width="11.42578125" style="18" customWidth="1"/>
    <col min="771" max="771" width="9.140625" style="18"/>
    <col min="772" max="772" width="37.7109375" style="18" customWidth="1"/>
    <col min="773" max="773" width="11.85546875" style="18" customWidth="1"/>
    <col min="774" max="774" width="24" style="18" customWidth="1"/>
    <col min="775" max="775" width="18.85546875" style="18" customWidth="1"/>
    <col min="776" max="776" width="17.85546875" style="18" customWidth="1"/>
    <col min="777" max="777" width="4.5703125" style="18" bestFit="1" customWidth="1"/>
    <col min="778" max="1024" width="9.140625" style="18"/>
    <col min="1025" max="1025" width="9.42578125" style="18" customWidth="1"/>
    <col min="1026" max="1026" width="11.42578125" style="18" customWidth="1"/>
    <col min="1027" max="1027" width="9.140625" style="18"/>
    <col min="1028" max="1028" width="37.7109375" style="18" customWidth="1"/>
    <col min="1029" max="1029" width="11.85546875" style="18" customWidth="1"/>
    <col min="1030" max="1030" width="24" style="18" customWidth="1"/>
    <col min="1031" max="1031" width="18.85546875" style="18" customWidth="1"/>
    <col min="1032" max="1032" width="17.85546875" style="18" customWidth="1"/>
    <col min="1033" max="1033" width="4.5703125" style="18" bestFit="1" customWidth="1"/>
    <col min="1034" max="1280" width="9.140625" style="18"/>
    <col min="1281" max="1281" width="9.42578125" style="18" customWidth="1"/>
    <col min="1282" max="1282" width="11.42578125" style="18" customWidth="1"/>
    <col min="1283" max="1283" width="9.140625" style="18"/>
    <col min="1284" max="1284" width="37.7109375" style="18" customWidth="1"/>
    <col min="1285" max="1285" width="11.85546875" style="18" customWidth="1"/>
    <col min="1286" max="1286" width="24" style="18" customWidth="1"/>
    <col min="1287" max="1287" width="18.85546875" style="18" customWidth="1"/>
    <col min="1288" max="1288" width="17.85546875" style="18" customWidth="1"/>
    <col min="1289" max="1289" width="4.5703125" style="18" bestFit="1" customWidth="1"/>
    <col min="1290" max="1536" width="9.140625" style="18"/>
    <col min="1537" max="1537" width="9.42578125" style="18" customWidth="1"/>
    <col min="1538" max="1538" width="11.42578125" style="18" customWidth="1"/>
    <col min="1539" max="1539" width="9.140625" style="18"/>
    <col min="1540" max="1540" width="37.7109375" style="18" customWidth="1"/>
    <col min="1541" max="1541" width="11.85546875" style="18" customWidth="1"/>
    <col min="1542" max="1542" width="24" style="18" customWidth="1"/>
    <col min="1543" max="1543" width="18.85546875" style="18" customWidth="1"/>
    <col min="1544" max="1544" width="17.85546875" style="18" customWidth="1"/>
    <col min="1545" max="1545" width="4.5703125" style="18" bestFit="1" customWidth="1"/>
    <col min="1546" max="1792" width="9.140625" style="18"/>
    <col min="1793" max="1793" width="9.42578125" style="18" customWidth="1"/>
    <col min="1794" max="1794" width="11.42578125" style="18" customWidth="1"/>
    <col min="1795" max="1795" width="9.140625" style="18"/>
    <col min="1796" max="1796" width="37.7109375" style="18" customWidth="1"/>
    <col min="1797" max="1797" width="11.85546875" style="18" customWidth="1"/>
    <col min="1798" max="1798" width="24" style="18" customWidth="1"/>
    <col min="1799" max="1799" width="18.85546875" style="18" customWidth="1"/>
    <col min="1800" max="1800" width="17.85546875" style="18" customWidth="1"/>
    <col min="1801" max="1801" width="4.5703125" style="18" bestFit="1" customWidth="1"/>
    <col min="1802" max="2048" width="9.140625" style="18"/>
    <col min="2049" max="2049" width="9.42578125" style="18" customWidth="1"/>
    <col min="2050" max="2050" width="11.42578125" style="18" customWidth="1"/>
    <col min="2051" max="2051" width="9.140625" style="18"/>
    <col min="2052" max="2052" width="37.7109375" style="18" customWidth="1"/>
    <col min="2053" max="2053" width="11.85546875" style="18" customWidth="1"/>
    <col min="2054" max="2054" width="24" style="18" customWidth="1"/>
    <col min="2055" max="2055" width="18.85546875" style="18" customWidth="1"/>
    <col min="2056" max="2056" width="17.85546875" style="18" customWidth="1"/>
    <col min="2057" max="2057" width="4.5703125" style="18" bestFit="1" customWidth="1"/>
    <col min="2058" max="2304" width="9.140625" style="18"/>
    <col min="2305" max="2305" width="9.42578125" style="18" customWidth="1"/>
    <col min="2306" max="2306" width="11.42578125" style="18" customWidth="1"/>
    <col min="2307" max="2307" width="9.140625" style="18"/>
    <col min="2308" max="2308" width="37.7109375" style="18" customWidth="1"/>
    <col min="2309" max="2309" width="11.85546875" style="18" customWidth="1"/>
    <col min="2310" max="2310" width="24" style="18" customWidth="1"/>
    <col min="2311" max="2311" width="18.85546875" style="18" customWidth="1"/>
    <col min="2312" max="2312" width="17.85546875" style="18" customWidth="1"/>
    <col min="2313" max="2313" width="4.5703125" style="18" bestFit="1" customWidth="1"/>
    <col min="2314" max="2560" width="9.140625" style="18"/>
    <col min="2561" max="2561" width="9.42578125" style="18" customWidth="1"/>
    <col min="2562" max="2562" width="11.42578125" style="18" customWidth="1"/>
    <col min="2563" max="2563" width="9.140625" style="18"/>
    <col min="2564" max="2564" width="37.7109375" style="18" customWidth="1"/>
    <col min="2565" max="2565" width="11.85546875" style="18" customWidth="1"/>
    <col min="2566" max="2566" width="24" style="18" customWidth="1"/>
    <col min="2567" max="2567" width="18.85546875" style="18" customWidth="1"/>
    <col min="2568" max="2568" width="17.85546875" style="18" customWidth="1"/>
    <col min="2569" max="2569" width="4.5703125" style="18" bestFit="1" customWidth="1"/>
    <col min="2570" max="2816" width="9.140625" style="18"/>
    <col min="2817" max="2817" width="9.42578125" style="18" customWidth="1"/>
    <col min="2818" max="2818" width="11.42578125" style="18" customWidth="1"/>
    <col min="2819" max="2819" width="9.140625" style="18"/>
    <col min="2820" max="2820" width="37.7109375" style="18" customWidth="1"/>
    <col min="2821" max="2821" width="11.85546875" style="18" customWidth="1"/>
    <col min="2822" max="2822" width="24" style="18" customWidth="1"/>
    <col min="2823" max="2823" width="18.85546875" style="18" customWidth="1"/>
    <col min="2824" max="2824" width="17.85546875" style="18" customWidth="1"/>
    <col min="2825" max="2825" width="4.5703125" style="18" bestFit="1" customWidth="1"/>
    <col min="2826" max="3072" width="9.140625" style="18"/>
    <col min="3073" max="3073" width="9.42578125" style="18" customWidth="1"/>
    <col min="3074" max="3074" width="11.42578125" style="18" customWidth="1"/>
    <col min="3075" max="3075" width="9.140625" style="18"/>
    <col min="3076" max="3076" width="37.7109375" style="18" customWidth="1"/>
    <col min="3077" max="3077" width="11.85546875" style="18" customWidth="1"/>
    <col min="3078" max="3078" width="24" style="18" customWidth="1"/>
    <col min="3079" max="3079" width="18.85546875" style="18" customWidth="1"/>
    <col min="3080" max="3080" width="17.85546875" style="18" customWidth="1"/>
    <col min="3081" max="3081" width="4.5703125" style="18" bestFit="1" customWidth="1"/>
    <col min="3082" max="3328" width="9.140625" style="18"/>
    <col min="3329" max="3329" width="9.42578125" style="18" customWidth="1"/>
    <col min="3330" max="3330" width="11.42578125" style="18" customWidth="1"/>
    <col min="3331" max="3331" width="9.140625" style="18"/>
    <col min="3332" max="3332" width="37.7109375" style="18" customWidth="1"/>
    <col min="3333" max="3333" width="11.85546875" style="18" customWidth="1"/>
    <col min="3334" max="3334" width="24" style="18" customWidth="1"/>
    <col min="3335" max="3335" width="18.85546875" style="18" customWidth="1"/>
    <col min="3336" max="3336" width="17.85546875" style="18" customWidth="1"/>
    <col min="3337" max="3337" width="4.5703125" style="18" bestFit="1" customWidth="1"/>
    <col min="3338" max="3584" width="9.140625" style="18"/>
    <col min="3585" max="3585" width="9.42578125" style="18" customWidth="1"/>
    <col min="3586" max="3586" width="11.42578125" style="18" customWidth="1"/>
    <col min="3587" max="3587" width="9.140625" style="18"/>
    <col min="3588" max="3588" width="37.7109375" style="18" customWidth="1"/>
    <col min="3589" max="3589" width="11.85546875" style="18" customWidth="1"/>
    <col min="3590" max="3590" width="24" style="18" customWidth="1"/>
    <col min="3591" max="3591" width="18.85546875" style="18" customWidth="1"/>
    <col min="3592" max="3592" width="17.85546875" style="18" customWidth="1"/>
    <col min="3593" max="3593" width="4.5703125" style="18" bestFit="1" customWidth="1"/>
    <col min="3594" max="3840" width="9.140625" style="18"/>
    <col min="3841" max="3841" width="9.42578125" style="18" customWidth="1"/>
    <col min="3842" max="3842" width="11.42578125" style="18" customWidth="1"/>
    <col min="3843" max="3843" width="9.140625" style="18"/>
    <col min="3844" max="3844" width="37.7109375" style="18" customWidth="1"/>
    <col min="3845" max="3845" width="11.85546875" style="18" customWidth="1"/>
    <col min="3846" max="3846" width="24" style="18" customWidth="1"/>
    <col min="3847" max="3847" width="18.85546875" style="18" customWidth="1"/>
    <col min="3848" max="3848" width="17.85546875" style="18" customWidth="1"/>
    <col min="3849" max="3849" width="4.5703125" style="18" bestFit="1" customWidth="1"/>
    <col min="3850" max="4096" width="9.140625" style="18"/>
    <col min="4097" max="4097" width="9.42578125" style="18" customWidth="1"/>
    <col min="4098" max="4098" width="11.42578125" style="18" customWidth="1"/>
    <col min="4099" max="4099" width="9.140625" style="18"/>
    <col min="4100" max="4100" width="37.7109375" style="18" customWidth="1"/>
    <col min="4101" max="4101" width="11.85546875" style="18" customWidth="1"/>
    <col min="4102" max="4102" width="24" style="18" customWidth="1"/>
    <col min="4103" max="4103" width="18.85546875" style="18" customWidth="1"/>
    <col min="4104" max="4104" width="17.85546875" style="18" customWidth="1"/>
    <col min="4105" max="4105" width="4.5703125" style="18" bestFit="1" customWidth="1"/>
    <col min="4106" max="4352" width="9.140625" style="18"/>
    <col min="4353" max="4353" width="9.42578125" style="18" customWidth="1"/>
    <col min="4354" max="4354" width="11.42578125" style="18" customWidth="1"/>
    <col min="4355" max="4355" width="9.140625" style="18"/>
    <col min="4356" max="4356" width="37.7109375" style="18" customWidth="1"/>
    <col min="4357" max="4357" width="11.85546875" style="18" customWidth="1"/>
    <col min="4358" max="4358" width="24" style="18" customWidth="1"/>
    <col min="4359" max="4359" width="18.85546875" style="18" customWidth="1"/>
    <col min="4360" max="4360" width="17.85546875" style="18" customWidth="1"/>
    <col min="4361" max="4361" width="4.5703125" style="18" bestFit="1" customWidth="1"/>
    <col min="4362" max="4608" width="9.140625" style="18"/>
    <col min="4609" max="4609" width="9.42578125" style="18" customWidth="1"/>
    <col min="4610" max="4610" width="11.42578125" style="18" customWidth="1"/>
    <col min="4611" max="4611" width="9.140625" style="18"/>
    <col min="4612" max="4612" width="37.7109375" style="18" customWidth="1"/>
    <col min="4613" max="4613" width="11.85546875" style="18" customWidth="1"/>
    <col min="4614" max="4614" width="24" style="18" customWidth="1"/>
    <col min="4615" max="4615" width="18.85546875" style="18" customWidth="1"/>
    <col min="4616" max="4616" width="17.85546875" style="18" customWidth="1"/>
    <col min="4617" max="4617" width="4.5703125" style="18" bestFit="1" customWidth="1"/>
    <col min="4618" max="4864" width="9.140625" style="18"/>
    <col min="4865" max="4865" width="9.42578125" style="18" customWidth="1"/>
    <col min="4866" max="4866" width="11.42578125" style="18" customWidth="1"/>
    <col min="4867" max="4867" width="9.140625" style="18"/>
    <col min="4868" max="4868" width="37.7109375" style="18" customWidth="1"/>
    <col min="4869" max="4869" width="11.85546875" style="18" customWidth="1"/>
    <col min="4870" max="4870" width="24" style="18" customWidth="1"/>
    <col min="4871" max="4871" width="18.85546875" style="18" customWidth="1"/>
    <col min="4872" max="4872" width="17.85546875" style="18" customWidth="1"/>
    <col min="4873" max="4873" width="4.5703125" style="18" bestFit="1" customWidth="1"/>
    <col min="4874" max="5120" width="9.140625" style="18"/>
    <col min="5121" max="5121" width="9.42578125" style="18" customWidth="1"/>
    <col min="5122" max="5122" width="11.42578125" style="18" customWidth="1"/>
    <col min="5123" max="5123" width="9.140625" style="18"/>
    <col min="5124" max="5124" width="37.7109375" style="18" customWidth="1"/>
    <col min="5125" max="5125" width="11.85546875" style="18" customWidth="1"/>
    <col min="5126" max="5126" width="24" style="18" customWidth="1"/>
    <col min="5127" max="5127" width="18.85546875" style="18" customWidth="1"/>
    <col min="5128" max="5128" width="17.85546875" style="18" customWidth="1"/>
    <col min="5129" max="5129" width="4.5703125" style="18" bestFit="1" customWidth="1"/>
    <col min="5130" max="5376" width="9.140625" style="18"/>
    <col min="5377" max="5377" width="9.42578125" style="18" customWidth="1"/>
    <col min="5378" max="5378" width="11.42578125" style="18" customWidth="1"/>
    <col min="5379" max="5379" width="9.140625" style="18"/>
    <col min="5380" max="5380" width="37.7109375" style="18" customWidth="1"/>
    <col min="5381" max="5381" width="11.85546875" style="18" customWidth="1"/>
    <col min="5382" max="5382" width="24" style="18" customWidth="1"/>
    <col min="5383" max="5383" width="18.85546875" style="18" customWidth="1"/>
    <col min="5384" max="5384" width="17.85546875" style="18" customWidth="1"/>
    <col min="5385" max="5385" width="4.5703125" style="18" bestFit="1" customWidth="1"/>
    <col min="5386" max="5632" width="9.140625" style="18"/>
    <col min="5633" max="5633" width="9.42578125" style="18" customWidth="1"/>
    <col min="5634" max="5634" width="11.42578125" style="18" customWidth="1"/>
    <col min="5635" max="5635" width="9.140625" style="18"/>
    <col min="5636" max="5636" width="37.7109375" style="18" customWidth="1"/>
    <col min="5637" max="5637" width="11.85546875" style="18" customWidth="1"/>
    <col min="5638" max="5638" width="24" style="18" customWidth="1"/>
    <col min="5639" max="5639" width="18.85546875" style="18" customWidth="1"/>
    <col min="5640" max="5640" width="17.85546875" style="18" customWidth="1"/>
    <col min="5641" max="5641" width="4.5703125" style="18" bestFit="1" customWidth="1"/>
    <col min="5642" max="5888" width="9.140625" style="18"/>
    <col min="5889" max="5889" width="9.42578125" style="18" customWidth="1"/>
    <col min="5890" max="5890" width="11.42578125" style="18" customWidth="1"/>
    <col min="5891" max="5891" width="9.140625" style="18"/>
    <col min="5892" max="5892" width="37.7109375" style="18" customWidth="1"/>
    <col min="5893" max="5893" width="11.85546875" style="18" customWidth="1"/>
    <col min="5894" max="5894" width="24" style="18" customWidth="1"/>
    <col min="5895" max="5895" width="18.85546875" style="18" customWidth="1"/>
    <col min="5896" max="5896" width="17.85546875" style="18" customWidth="1"/>
    <col min="5897" max="5897" width="4.5703125" style="18" bestFit="1" customWidth="1"/>
    <col min="5898" max="6144" width="9.140625" style="18"/>
    <col min="6145" max="6145" width="9.42578125" style="18" customWidth="1"/>
    <col min="6146" max="6146" width="11.42578125" style="18" customWidth="1"/>
    <col min="6147" max="6147" width="9.140625" style="18"/>
    <col min="6148" max="6148" width="37.7109375" style="18" customWidth="1"/>
    <col min="6149" max="6149" width="11.85546875" style="18" customWidth="1"/>
    <col min="6150" max="6150" width="24" style="18" customWidth="1"/>
    <col min="6151" max="6151" width="18.85546875" style="18" customWidth="1"/>
    <col min="6152" max="6152" width="17.85546875" style="18" customWidth="1"/>
    <col min="6153" max="6153" width="4.5703125" style="18" bestFit="1" customWidth="1"/>
    <col min="6154" max="6400" width="9.140625" style="18"/>
    <col min="6401" max="6401" width="9.42578125" style="18" customWidth="1"/>
    <col min="6402" max="6402" width="11.42578125" style="18" customWidth="1"/>
    <col min="6403" max="6403" width="9.140625" style="18"/>
    <col min="6404" max="6404" width="37.7109375" style="18" customWidth="1"/>
    <col min="6405" max="6405" width="11.85546875" style="18" customWidth="1"/>
    <col min="6406" max="6406" width="24" style="18" customWidth="1"/>
    <col min="6407" max="6407" width="18.85546875" style="18" customWidth="1"/>
    <col min="6408" max="6408" width="17.85546875" style="18" customWidth="1"/>
    <col min="6409" max="6409" width="4.5703125" style="18" bestFit="1" customWidth="1"/>
    <col min="6410" max="6656" width="9.140625" style="18"/>
    <col min="6657" max="6657" width="9.42578125" style="18" customWidth="1"/>
    <col min="6658" max="6658" width="11.42578125" style="18" customWidth="1"/>
    <col min="6659" max="6659" width="9.140625" style="18"/>
    <col min="6660" max="6660" width="37.7109375" style="18" customWidth="1"/>
    <col min="6661" max="6661" width="11.85546875" style="18" customWidth="1"/>
    <col min="6662" max="6662" width="24" style="18" customWidth="1"/>
    <col min="6663" max="6663" width="18.85546875" style="18" customWidth="1"/>
    <col min="6664" max="6664" width="17.85546875" style="18" customWidth="1"/>
    <col min="6665" max="6665" width="4.5703125" style="18" bestFit="1" customWidth="1"/>
    <col min="6666" max="6912" width="9.140625" style="18"/>
    <col min="6913" max="6913" width="9.42578125" style="18" customWidth="1"/>
    <col min="6914" max="6914" width="11.42578125" style="18" customWidth="1"/>
    <col min="6915" max="6915" width="9.140625" style="18"/>
    <col min="6916" max="6916" width="37.7109375" style="18" customWidth="1"/>
    <col min="6917" max="6917" width="11.85546875" style="18" customWidth="1"/>
    <col min="6918" max="6918" width="24" style="18" customWidth="1"/>
    <col min="6919" max="6919" width="18.85546875" style="18" customWidth="1"/>
    <col min="6920" max="6920" width="17.85546875" style="18" customWidth="1"/>
    <col min="6921" max="6921" width="4.5703125" style="18" bestFit="1" customWidth="1"/>
    <col min="6922" max="7168" width="9.140625" style="18"/>
    <col min="7169" max="7169" width="9.42578125" style="18" customWidth="1"/>
    <col min="7170" max="7170" width="11.42578125" style="18" customWidth="1"/>
    <col min="7171" max="7171" width="9.140625" style="18"/>
    <col min="7172" max="7172" width="37.7109375" style="18" customWidth="1"/>
    <col min="7173" max="7173" width="11.85546875" style="18" customWidth="1"/>
    <col min="7174" max="7174" width="24" style="18" customWidth="1"/>
    <col min="7175" max="7175" width="18.85546875" style="18" customWidth="1"/>
    <col min="7176" max="7176" width="17.85546875" style="18" customWidth="1"/>
    <col min="7177" max="7177" width="4.5703125" style="18" bestFit="1" customWidth="1"/>
    <col min="7178" max="7424" width="9.140625" style="18"/>
    <col min="7425" max="7425" width="9.42578125" style="18" customWidth="1"/>
    <col min="7426" max="7426" width="11.42578125" style="18" customWidth="1"/>
    <col min="7427" max="7427" width="9.140625" style="18"/>
    <col min="7428" max="7428" width="37.7109375" style="18" customWidth="1"/>
    <col min="7429" max="7429" width="11.85546875" style="18" customWidth="1"/>
    <col min="7430" max="7430" width="24" style="18" customWidth="1"/>
    <col min="7431" max="7431" width="18.85546875" style="18" customWidth="1"/>
    <col min="7432" max="7432" width="17.85546875" style="18" customWidth="1"/>
    <col min="7433" max="7433" width="4.5703125" style="18" bestFit="1" customWidth="1"/>
    <col min="7434" max="7680" width="9.140625" style="18"/>
    <col min="7681" max="7681" width="9.42578125" style="18" customWidth="1"/>
    <col min="7682" max="7682" width="11.42578125" style="18" customWidth="1"/>
    <col min="7683" max="7683" width="9.140625" style="18"/>
    <col min="7684" max="7684" width="37.7109375" style="18" customWidth="1"/>
    <col min="7685" max="7685" width="11.85546875" style="18" customWidth="1"/>
    <col min="7686" max="7686" width="24" style="18" customWidth="1"/>
    <col min="7687" max="7687" width="18.85546875" style="18" customWidth="1"/>
    <col min="7688" max="7688" width="17.85546875" style="18" customWidth="1"/>
    <col min="7689" max="7689" width="4.5703125" style="18" bestFit="1" customWidth="1"/>
    <col min="7690" max="7936" width="9.140625" style="18"/>
    <col min="7937" max="7937" width="9.42578125" style="18" customWidth="1"/>
    <col min="7938" max="7938" width="11.42578125" style="18" customWidth="1"/>
    <col min="7939" max="7939" width="9.140625" style="18"/>
    <col min="7940" max="7940" width="37.7109375" style="18" customWidth="1"/>
    <col min="7941" max="7941" width="11.85546875" style="18" customWidth="1"/>
    <col min="7942" max="7942" width="24" style="18" customWidth="1"/>
    <col min="7943" max="7943" width="18.85546875" style="18" customWidth="1"/>
    <col min="7944" max="7944" width="17.85546875" style="18" customWidth="1"/>
    <col min="7945" max="7945" width="4.5703125" style="18" bestFit="1" customWidth="1"/>
    <col min="7946" max="8192" width="9.140625" style="18"/>
    <col min="8193" max="8193" width="9.42578125" style="18" customWidth="1"/>
    <col min="8194" max="8194" width="11.42578125" style="18" customWidth="1"/>
    <col min="8195" max="8195" width="9.140625" style="18"/>
    <col min="8196" max="8196" width="37.7109375" style="18" customWidth="1"/>
    <col min="8197" max="8197" width="11.85546875" style="18" customWidth="1"/>
    <col min="8198" max="8198" width="24" style="18" customWidth="1"/>
    <col min="8199" max="8199" width="18.85546875" style="18" customWidth="1"/>
    <col min="8200" max="8200" width="17.85546875" style="18" customWidth="1"/>
    <col min="8201" max="8201" width="4.5703125" style="18" bestFit="1" customWidth="1"/>
    <col min="8202" max="8448" width="9.140625" style="18"/>
    <col min="8449" max="8449" width="9.42578125" style="18" customWidth="1"/>
    <col min="8450" max="8450" width="11.42578125" style="18" customWidth="1"/>
    <col min="8451" max="8451" width="9.140625" style="18"/>
    <col min="8452" max="8452" width="37.7109375" style="18" customWidth="1"/>
    <col min="8453" max="8453" width="11.85546875" style="18" customWidth="1"/>
    <col min="8454" max="8454" width="24" style="18" customWidth="1"/>
    <col min="8455" max="8455" width="18.85546875" style="18" customWidth="1"/>
    <col min="8456" max="8456" width="17.85546875" style="18" customWidth="1"/>
    <col min="8457" max="8457" width="4.5703125" style="18" bestFit="1" customWidth="1"/>
    <col min="8458" max="8704" width="9.140625" style="18"/>
    <col min="8705" max="8705" width="9.42578125" style="18" customWidth="1"/>
    <col min="8706" max="8706" width="11.42578125" style="18" customWidth="1"/>
    <col min="8707" max="8707" width="9.140625" style="18"/>
    <col min="8708" max="8708" width="37.7109375" style="18" customWidth="1"/>
    <col min="8709" max="8709" width="11.85546875" style="18" customWidth="1"/>
    <col min="8710" max="8710" width="24" style="18" customWidth="1"/>
    <col min="8711" max="8711" width="18.85546875" style="18" customWidth="1"/>
    <col min="8712" max="8712" width="17.85546875" style="18" customWidth="1"/>
    <col min="8713" max="8713" width="4.5703125" style="18" bestFit="1" customWidth="1"/>
    <col min="8714" max="8960" width="9.140625" style="18"/>
    <col min="8961" max="8961" width="9.42578125" style="18" customWidth="1"/>
    <col min="8962" max="8962" width="11.42578125" style="18" customWidth="1"/>
    <col min="8963" max="8963" width="9.140625" style="18"/>
    <col min="8964" max="8964" width="37.7109375" style="18" customWidth="1"/>
    <col min="8965" max="8965" width="11.85546875" style="18" customWidth="1"/>
    <col min="8966" max="8966" width="24" style="18" customWidth="1"/>
    <col min="8967" max="8967" width="18.85546875" style="18" customWidth="1"/>
    <col min="8968" max="8968" width="17.85546875" style="18" customWidth="1"/>
    <col min="8969" max="8969" width="4.5703125" style="18" bestFit="1" customWidth="1"/>
    <col min="8970" max="9216" width="9.140625" style="18"/>
    <col min="9217" max="9217" width="9.42578125" style="18" customWidth="1"/>
    <col min="9218" max="9218" width="11.42578125" style="18" customWidth="1"/>
    <col min="9219" max="9219" width="9.140625" style="18"/>
    <col min="9220" max="9220" width="37.7109375" style="18" customWidth="1"/>
    <col min="9221" max="9221" width="11.85546875" style="18" customWidth="1"/>
    <col min="9222" max="9222" width="24" style="18" customWidth="1"/>
    <col min="9223" max="9223" width="18.85546875" style="18" customWidth="1"/>
    <col min="9224" max="9224" width="17.85546875" style="18" customWidth="1"/>
    <col min="9225" max="9225" width="4.5703125" style="18" bestFit="1" customWidth="1"/>
    <col min="9226" max="9472" width="9.140625" style="18"/>
    <col min="9473" max="9473" width="9.42578125" style="18" customWidth="1"/>
    <col min="9474" max="9474" width="11.42578125" style="18" customWidth="1"/>
    <col min="9475" max="9475" width="9.140625" style="18"/>
    <col min="9476" max="9476" width="37.7109375" style="18" customWidth="1"/>
    <col min="9477" max="9477" width="11.85546875" style="18" customWidth="1"/>
    <col min="9478" max="9478" width="24" style="18" customWidth="1"/>
    <col min="9479" max="9479" width="18.85546875" style="18" customWidth="1"/>
    <col min="9480" max="9480" width="17.85546875" style="18" customWidth="1"/>
    <col min="9481" max="9481" width="4.5703125" style="18" bestFit="1" customWidth="1"/>
    <col min="9482" max="9728" width="9.140625" style="18"/>
    <col min="9729" max="9729" width="9.42578125" style="18" customWidth="1"/>
    <col min="9730" max="9730" width="11.42578125" style="18" customWidth="1"/>
    <col min="9731" max="9731" width="9.140625" style="18"/>
    <col min="9732" max="9732" width="37.7109375" style="18" customWidth="1"/>
    <col min="9733" max="9733" width="11.85546875" style="18" customWidth="1"/>
    <col min="9734" max="9734" width="24" style="18" customWidth="1"/>
    <col min="9735" max="9735" width="18.85546875" style="18" customWidth="1"/>
    <col min="9736" max="9736" width="17.85546875" style="18" customWidth="1"/>
    <col min="9737" max="9737" width="4.5703125" style="18" bestFit="1" customWidth="1"/>
    <col min="9738" max="9984" width="9.140625" style="18"/>
    <col min="9985" max="9985" width="9.42578125" style="18" customWidth="1"/>
    <col min="9986" max="9986" width="11.42578125" style="18" customWidth="1"/>
    <col min="9987" max="9987" width="9.140625" style="18"/>
    <col min="9988" max="9988" width="37.7109375" style="18" customWidth="1"/>
    <col min="9989" max="9989" width="11.85546875" style="18" customWidth="1"/>
    <col min="9990" max="9990" width="24" style="18" customWidth="1"/>
    <col min="9991" max="9991" width="18.85546875" style="18" customWidth="1"/>
    <col min="9992" max="9992" width="17.85546875" style="18" customWidth="1"/>
    <col min="9993" max="9993" width="4.5703125" style="18" bestFit="1" customWidth="1"/>
    <col min="9994" max="10240" width="9.140625" style="18"/>
    <col min="10241" max="10241" width="9.42578125" style="18" customWidth="1"/>
    <col min="10242" max="10242" width="11.42578125" style="18" customWidth="1"/>
    <col min="10243" max="10243" width="9.140625" style="18"/>
    <col min="10244" max="10244" width="37.7109375" style="18" customWidth="1"/>
    <col min="10245" max="10245" width="11.85546875" style="18" customWidth="1"/>
    <col min="10246" max="10246" width="24" style="18" customWidth="1"/>
    <col min="10247" max="10247" width="18.85546875" style="18" customWidth="1"/>
    <col min="10248" max="10248" width="17.85546875" style="18" customWidth="1"/>
    <col min="10249" max="10249" width="4.5703125" style="18" bestFit="1" customWidth="1"/>
    <col min="10250" max="10496" width="9.140625" style="18"/>
    <col min="10497" max="10497" width="9.42578125" style="18" customWidth="1"/>
    <col min="10498" max="10498" width="11.42578125" style="18" customWidth="1"/>
    <col min="10499" max="10499" width="9.140625" style="18"/>
    <col min="10500" max="10500" width="37.7109375" style="18" customWidth="1"/>
    <col min="10501" max="10501" width="11.85546875" style="18" customWidth="1"/>
    <col min="10502" max="10502" width="24" style="18" customWidth="1"/>
    <col min="10503" max="10503" width="18.85546875" style="18" customWidth="1"/>
    <col min="10504" max="10504" width="17.85546875" style="18" customWidth="1"/>
    <col min="10505" max="10505" width="4.5703125" style="18" bestFit="1" customWidth="1"/>
    <col min="10506" max="10752" width="9.140625" style="18"/>
    <col min="10753" max="10753" width="9.42578125" style="18" customWidth="1"/>
    <col min="10754" max="10754" width="11.42578125" style="18" customWidth="1"/>
    <col min="10755" max="10755" width="9.140625" style="18"/>
    <col min="10756" max="10756" width="37.7109375" style="18" customWidth="1"/>
    <col min="10757" max="10757" width="11.85546875" style="18" customWidth="1"/>
    <col min="10758" max="10758" width="24" style="18" customWidth="1"/>
    <col min="10759" max="10759" width="18.85546875" style="18" customWidth="1"/>
    <col min="10760" max="10760" width="17.85546875" style="18" customWidth="1"/>
    <col min="10761" max="10761" width="4.5703125" style="18" bestFit="1" customWidth="1"/>
    <col min="10762" max="11008" width="9.140625" style="18"/>
    <col min="11009" max="11009" width="9.42578125" style="18" customWidth="1"/>
    <col min="11010" max="11010" width="11.42578125" style="18" customWidth="1"/>
    <col min="11011" max="11011" width="9.140625" style="18"/>
    <col min="11012" max="11012" width="37.7109375" style="18" customWidth="1"/>
    <col min="11013" max="11013" width="11.85546875" style="18" customWidth="1"/>
    <col min="11014" max="11014" width="24" style="18" customWidth="1"/>
    <col min="11015" max="11015" width="18.85546875" style="18" customWidth="1"/>
    <col min="11016" max="11016" width="17.85546875" style="18" customWidth="1"/>
    <col min="11017" max="11017" width="4.5703125" style="18" bestFit="1" customWidth="1"/>
    <col min="11018" max="11264" width="9.140625" style="18"/>
    <col min="11265" max="11265" width="9.42578125" style="18" customWidth="1"/>
    <col min="11266" max="11266" width="11.42578125" style="18" customWidth="1"/>
    <col min="11267" max="11267" width="9.140625" style="18"/>
    <col min="11268" max="11268" width="37.7109375" style="18" customWidth="1"/>
    <col min="11269" max="11269" width="11.85546875" style="18" customWidth="1"/>
    <col min="11270" max="11270" width="24" style="18" customWidth="1"/>
    <col min="11271" max="11271" width="18.85546875" style="18" customWidth="1"/>
    <col min="11272" max="11272" width="17.85546875" style="18" customWidth="1"/>
    <col min="11273" max="11273" width="4.5703125" style="18" bestFit="1" customWidth="1"/>
    <col min="11274" max="11520" width="9.140625" style="18"/>
    <col min="11521" max="11521" width="9.42578125" style="18" customWidth="1"/>
    <col min="11522" max="11522" width="11.42578125" style="18" customWidth="1"/>
    <col min="11523" max="11523" width="9.140625" style="18"/>
    <col min="11524" max="11524" width="37.7109375" style="18" customWidth="1"/>
    <col min="11525" max="11525" width="11.85546875" style="18" customWidth="1"/>
    <col min="11526" max="11526" width="24" style="18" customWidth="1"/>
    <col min="11527" max="11527" width="18.85546875" style="18" customWidth="1"/>
    <col min="11528" max="11528" width="17.85546875" style="18" customWidth="1"/>
    <col min="11529" max="11529" width="4.5703125" style="18" bestFit="1" customWidth="1"/>
    <col min="11530" max="11776" width="9.140625" style="18"/>
    <col min="11777" max="11777" width="9.42578125" style="18" customWidth="1"/>
    <col min="11778" max="11778" width="11.42578125" style="18" customWidth="1"/>
    <col min="11779" max="11779" width="9.140625" style="18"/>
    <col min="11780" max="11780" width="37.7109375" style="18" customWidth="1"/>
    <col min="11781" max="11781" width="11.85546875" style="18" customWidth="1"/>
    <col min="11782" max="11782" width="24" style="18" customWidth="1"/>
    <col min="11783" max="11783" width="18.85546875" style="18" customWidth="1"/>
    <col min="11784" max="11784" width="17.85546875" style="18" customWidth="1"/>
    <col min="11785" max="11785" width="4.5703125" style="18" bestFit="1" customWidth="1"/>
    <col min="11786" max="12032" width="9.140625" style="18"/>
    <col min="12033" max="12033" width="9.42578125" style="18" customWidth="1"/>
    <col min="12034" max="12034" width="11.42578125" style="18" customWidth="1"/>
    <col min="12035" max="12035" width="9.140625" style="18"/>
    <col min="12036" max="12036" width="37.7109375" style="18" customWidth="1"/>
    <col min="12037" max="12037" width="11.85546875" style="18" customWidth="1"/>
    <col min="12038" max="12038" width="24" style="18" customWidth="1"/>
    <col min="12039" max="12039" width="18.85546875" style="18" customWidth="1"/>
    <col min="12040" max="12040" width="17.85546875" style="18" customWidth="1"/>
    <col min="12041" max="12041" width="4.5703125" style="18" bestFit="1" customWidth="1"/>
    <col min="12042" max="12288" width="9.140625" style="18"/>
    <col min="12289" max="12289" width="9.42578125" style="18" customWidth="1"/>
    <col min="12290" max="12290" width="11.42578125" style="18" customWidth="1"/>
    <col min="12291" max="12291" width="9.140625" style="18"/>
    <col min="12292" max="12292" width="37.7109375" style="18" customWidth="1"/>
    <col min="12293" max="12293" width="11.85546875" style="18" customWidth="1"/>
    <col min="12294" max="12294" width="24" style="18" customWidth="1"/>
    <col min="12295" max="12295" width="18.85546875" style="18" customWidth="1"/>
    <col min="12296" max="12296" width="17.85546875" style="18" customWidth="1"/>
    <col min="12297" max="12297" width="4.5703125" style="18" bestFit="1" customWidth="1"/>
    <col min="12298" max="12544" width="9.140625" style="18"/>
    <col min="12545" max="12545" width="9.42578125" style="18" customWidth="1"/>
    <col min="12546" max="12546" width="11.42578125" style="18" customWidth="1"/>
    <col min="12547" max="12547" width="9.140625" style="18"/>
    <col min="12548" max="12548" width="37.7109375" style="18" customWidth="1"/>
    <col min="12549" max="12549" width="11.85546875" style="18" customWidth="1"/>
    <col min="12550" max="12550" width="24" style="18" customWidth="1"/>
    <col min="12551" max="12551" width="18.85546875" style="18" customWidth="1"/>
    <col min="12552" max="12552" width="17.85546875" style="18" customWidth="1"/>
    <col min="12553" max="12553" width="4.5703125" style="18" bestFit="1" customWidth="1"/>
    <col min="12554" max="12800" width="9.140625" style="18"/>
    <col min="12801" max="12801" width="9.42578125" style="18" customWidth="1"/>
    <col min="12802" max="12802" width="11.42578125" style="18" customWidth="1"/>
    <col min="12803" max="12803" width="9.140625" style="18"/>
    <col min="12804" max="12804" width="37.7109375" style="18" customWidth="1"/>
    <col min="12805" max="12805" width="11.85546875" style="18" customWidth="1"/>
    <col min="12806" max="12806" width="24" style="18" customWidth="1"/>
    <col min="12807" max="12807" width="18.85546875" style="18" customWidth="1"/>
    <col min="12808" max="12808" width="17.85546875" style="18" customWidth="1"/>
    <col min="12809" max="12809" width="4.5703125" style="18" bestFit="1" customWidth="1"/>
    <col min="12810" max="13056" width="9.140625" style="18"/>
    <col min="13057" max="13057" width="9.42578125" style="18" customWidth="1"/>
    <col min="13058" max="13058" width="11.42578125" style="18" customWidth="1"/>
    <col min="13059" max="13059" width="9.140625" style="18"/>
    <col min="13060" max="13060" width="37.7109375" style="18" customWidth="1"/>
    <col min="13061" max="13061" width="11.85546875" style="18" customWidth="1"/>
    <col min="13062" max="13062" width="24" style="18" customWidth="1"/>
    <col min="13063" max="13063" width="18.85546875" style="18" customWidth="1"/>
    <col min="13064" max="13064" width="17.85546875" style="18" customWidth="1"/>
    <col min="13065" max="13065" width="4.5703125" style="18" bestFit="1" customWidth="1"/>
    <col min="13066" max="13312" width="9.140625" style="18"/>
    <col min="13313" max="13313" width="9.42578125" style="18" customWidth="1"/>
    <col min="13314" max="13314" width="11.42578125" style="18" customWidth="1"/>
    <col min="13315" max="13315" width="9.140625" style="18"/>
    <col min="13316" max="13316" width="37.7109375" style="18" customWidth="1"/>
    <col min="13317" max="13317" width="11.85546875" style="18" customWidth="1"/>
    <col min="13318" max="13318" width="24" style="18" customWidth="1"/>
    <col min="13319" max="13319" width="18.85546875" style="18" customWidth="1"/>
    <col min="13320" max="13320" width="17.85546875" style="18" customWidth="1"/>
    <col min="13321" max="13321" width="4.5703125" style="18" bestFit="1" customWidth="1"/>
    <col min="13322" max="13568" width="9.140625" style="18"/>
    <col min="13569" max="13569" width="9.42578125" style="18" customWidth="1"/>
    <col min="13570" max="13570" width="11.42578125" style="18" customWidth="1"/>
    <col min="13571" max="13571" width="9.140625" style="18"/>
    <col min="13572" max="13572" width="37.7109375" style="18" customWidth="1"/>
    <col min="13573" max="13573" width="11.85546875" style="18" customWidth="1"/>
    <col min="13574" max="13574" width="24" style="18" customWidth="1"/>
    <col min="13575" max="13575" width="18.85546875" style="18" customWidth="1"/>
    <col min="13576" max="13576" width="17.85546875" style="18" customWidth="1"/>
    <col min="13577" max="13577" width="4.5703125" style="18" bestFit="1" customWidth="1"/>
    <col min="13578" max="13824" width="9.140625" style="18"/>
    <col min="13825" max="13825" width="9.42578125" style="18" customWidth="1"/>
    <col min="13826" max="13826" width="11.42578125" style="18" customWidth="1"/>
    <col min="13827" max="13827" width="9.140625" style="18"/>
    <col min="13828" max="13828" width="37.7109375" style="18" customWidth="1"/>
    <col min="13829" max="13829" width="11.85546875" style="18" customWidth="1"/>
    <col min="13830" max="13830" width="24" style="18" customWidth="1"/>
    <col min="13831" max="13831" width="18.85546875" style="18" customWidth="1"/>
    <col min="13832" max="13832" width="17.85546875" style="18" customWidth="1"/>
    <col min="13833" max="13833" width="4.5703125" style="18" bestFit="1" customWidth="1"/>
    <col min="13834" max="14080" width="9.140625" style="18"/>
    <col min="14081" max="14081" width="9.42578125" style="18" customWidth="1"/>
    <col min="14082" max="14082" width="11.42578125" style="18" customWidth="1"/>
    <col min="14083" max="14083" width="9.140625" style="18"/>
    <col min="14084" max="14084" width="37.7109375" style="18" customWidth="1"/>
    <col min="14085" max="14085" width="11.85546875" style="18" customWidth="1"/>
    <col min="14086" max="14086" width="24" style="18" customWidth="1"/>
    <col min="14087" max="14087" width="18.85546875" style="18" customWidth="1"/>
    <col min="14088" max="14088" width="17.85546875" style="18" customWidth="1"/>
    <col min="14089" max="14089" width="4.5703125" style="18" bestFit="1" customWidth="1"/>
    <col min="14090" max="14336" width="9.140625" style="18"/>
    <col min="14337" max="14337" width="9.42578125" style="18" customWidth="1"/>
    <col min="14338" max="14338" width="11.42578125" style="18" customWidth="1"/>
    <col min="14339" max="14339" width="9.140625" style="18"/>
    <col min="14340" max="14340" width="37.7109375" style="18" customWidth="1"/>
    <col min="14341" max="14341" width="11.85546875" style="18" customWidth="1"/>
    <col min="14342" max="14342" width="24" style="18" customWidth="1"/>
    <col min="14343" max="14343" width="18.85546875" style="18" customWidth="1"/>
    <col min="14344" max="14344" width="17.85546875" style="18" customWidth="1"/>
    <col min="14345" max="14345" width="4.5703125" style="18" bestFit="1" customWidth="1"/>
    <col min="14346" max="14592" width="9.140625" style="18"/>
    <col min="14593" max="14593" width="9.42578125" style="18" customWidth="1"/>
    <col min="14594" max="14594" width="11.42578125" style="18" customWidth="1"/>
    <col min="14595" max="14595" width="9.140625" style="18"/>
    <col min="14596" max="14596" width="37.7109375" style="18" customWidth="1"/>
    <col min="14597" max="14597" width="11.85546875" style="18" customWidth="1"/>
    <col min="14598" max="14598" width="24" style="18" customWidth="1"/>
    <col min="14599" max="14599" width="18.85546875" style="18" customWidth="1"/>
    <col min="14600" max="14600" width="17.85546875" style="18" customWidth="1"/>
    <col min="14601" max="14601" width="4.5703125" style="18" bestFit="1" customWidth="1"/>
    <col min="14602" max="14848" width="9.140625" style="18"/>
    <col min="14849" max="14849" width="9.42578125" style="18" customWidth="1"/>
    <col min="14850" max="14850" width="11.42578125" style="18" customWidth="1"/>
    <col min="14851" max="14851" width="9.140625" style="18"/>
    <col min="14852" max="14852" width="37.7109375" style="18" customWidth="1"/>
    <col min="14853" max="14853" width="11.85546875" style="18" customWidth="1"/>
    <col min="14854" max="14854" width="24" style="18" customWidth="1"/>
    <col min="14855" max="14855" width="18.85546875" style="18" customWidth="1"/>
    <col min="14856" max="14856" width="17.85546875" style="18" customWidth="1"/>
    <col min="14857" max="14857" width="4.5703125" style="18" bestFit="1" customWidth="1"/>
    <col min="14858" max="15104" width="9.140625" style="18"/>
    <col min="15105" max="15105" width="9.42578125" style="18" customWidth="1"/>
    <col min="15106" max="15106" width="11.42578125" style="18" customWidth="1"/>
    <col min="15107" max="15107" width="9.140625" style="18"/>
    <col min="15108" max="15108" width="37.7109375" style="18" customWidth="1"/>
    <col min="15109" max="15109" width="11.85546875" style="18" customWidth="1"/>
    <col min="15110" max="15110" width="24" style="18" customWidth="1"/>
    <col min="15111" max="15111" width="18.85546875" style="18" customWidth="1"/>
    <col min="15112" max="15112" width="17.85546875" style="18" customWidth="1"/>
    <col min="15113" max="15113" width="4.5703125" style="18" bestFit="1" customWidth="1"/>
    <col min="15114" max="15360" width="9.140625" style="18"/>
    <col min="15361" max="15361" width="9.42578125" style="18" customWidth="1"/>
    <col min="15362" max="15362" width="11.42578125" style="18" customWidth="1"/>
    <col min="15363" max="15363" width="9.140625" style="18"/>
    <col min="15364" max="15364" width="37.7109375" style="18" customWidth="1"/>
    <col min="15365" max="15365" width="11.85546875" style="18" customWidth="1"/>
    <col min="15366" max="15366" width="24" style="18" customWidth="1"/>
    <col min="15367" max="15367" width="18.85546875" style="18" customWidth="1"/>
    <col min="15368" max="15368" width="17.85546875" style="18" customWidth="1"/>
    <col min="15369" max="15369" width="4.5703125" style="18" bestFit="1" customWidth="1"/>
    <col min="15370" max="15616" width="9.140625" style="18"/>
    <col min="15617" max="15617" width="9.42578125" style="18" customWidth="1"/>
    <col min="15618" max="15618" width="11.42578125" style="18" customWidth="1"/>
    <col min="15619" max="15619" width="9.140625" style="18"/>
    <col min="15620" max="15620" width="37.7109375" style="18" customWidth="1"/>
    <col min="15621" max="15621" width="11.85546875" style="18" customWidth="1"/>
    <col min="15622" max="15622" width="24" style="18" customWidth="1"/>
    <col min="15623" max="15623" width="18.85546875" style="18" customWidth="1"/>
    <col min="15624" max="15624" width="17.85546875" style="18" customWidth="1"/>
    <col min="15625" max="15625" width="4.5703125" style="18" bestFit="1" customWidth="1"/>
    <col min="15626" max="15872" width="9.140625" style="18"/>
    <col min="15873" max="15873" width="9.42578125" style="18" customWidth="1"/>
    <col min="15874" max="15874" width="11.42578125" style="18" customWidth="1"/>
    <col min="15875" max="15875" width="9.140625" style="18"/>
    <col min="15876" max="15876" width="37.7109375" style="18" customWidth="1"/>
    <col min="15877" max="15877" width="11.85546875" style="18" customWidth="1"/>
    <col min="15878" max="15878" width="24" style="18" customWidth="1"/>
    <col min="15879" max="15879" width="18.85546875" style="18" customWidth="1"/>
    <col min="15880" max="15880" width="17.85546875" style="18" customWidth="1"/>
    <col min="15881" max="15881" width="4.5703125" style="18" bestFit="1" customWidth="1"/>
    <col min="15882" max="16128" width="9.140625" style="18"/>
    <col min="16129" max="16129" width="9.42578125" style="18" customWidth="1"/>
    <col min="16130" max="16130" width="11.42578125" style="18" customWidth="1"/>
    <col min="16131" max="16131" width="9.140625" style="18"/>
    <col min="16132" max="16132" width="37.7109375" style="18" customWidth="1"/>
    <col min="16133" max="16133" width="11.85546875" style="18" customWidth="1"/>
    <col min="16134" max="16134" width="24" style="18" customWidth="1"/>
    <col min="16135" max="16135" width="18.85546875" style="18" customWidth="1"/>
    <col min="16136" max="16136" width="17.85546875" style="18" customWidth="1"/>
    <col min="16137" max="16137" width="4.5703125" style="18" bestFit="1" customWidth="1"/>
    <col min="16138" max="16384" width="9.140625" style="18"/>
  </cols>
  <sheetData>
    <row r="2" spans="3:6" ht="13.5" thickBot="1" x14ac:dyDescent="0.25"/>
    <row r="3" spans="3:6" ht="33" customHeight="1" thickBot="1" x14ac:dyDescent="0.25">
      <c r="C3" s="272" t="s">
        <v>1438</v>
      </c>
      <c r="D3" s="273"/>
      <c r="E3" s="274"/>
    </row>
    <row r="4" spans="3:6" ht="30" customHeight="1" thickBot="1" x14ac:dyDescent="0.25">
      <c r="C4" s="19" t="s">
        <v>1439</v>
      </c>
      <c r="D4" s="20" t="s">
        <v>4</v>
      </c>
      <c r="E4" s="21"/>
    </row>
    <row r="5" spans="3:6" ht="26.25" customHeight="1" thickBot="1" x14ac:dyDescent="0.25">
      <c r="C5" s="22" t="s">
        <v>1440</v>
      </c>
      <c r="D5" s="23" t="s">
        <v>1441</v>
      </c>
      <c r="E5" s="24">
        <v>3.9399999999999998E-2</v>
      </c>
      <c r="F5" s="25"/>
    </row>
    <row r="6" spans="3:6" ht="28.5" customHeight="1" thickBot="1" x14ac:dyDescent="0.25">
      <c r="C6" s="26" t="s">
        <v>1442</v>
      </c>
      <c r="D6" s="27" t="s">
        <v>1443</v>
      </c>
      <c r="E6" s="28">
        <v>1.23E-2</v>
      </c>
    </row>
    <row r="7" spans="3:6" ht="32.25" customHeight="1" thickBot="1" x14ac:dyDescent="0.25">
      <c r="C7" s="22" t="s">
        <v>1444</v>
      </c>
      <c r="D7" s="23" t="s">
        <v>1445</v>
      </c>
      <c r="E7" s="28">
        <v>8.0000000000000002E-3</v>
      </c>
    </row>
    <row r="8" spans="3:6" ht="27" customHeight="1" thickBot="1" x14ac:dyDescent="0.25">
      <c r="C8" s="22" t="s">
        <v>1446</v>
      </c>
      <c r="D8" s="23" t="s">
        <v>1447</v>
      </c>
      <c r="E8" s="28">
        <v>1.2699999999999999E-2</v>
      </c>
    </row>
    <row r="9" spans="3:6" ht="25.5" customHeight="1" thickBot="1" x14ac:dyDescent="0.25">
      <c r="C9" s="26" t="s">
        <v>1448</v>
      </c>
      <c r="D9" s="27" t="s">
        <v>1449</v>
      </c>
      <c r="E9" s="24">
        <v>8.9599999999999999E-2</v>
      </c>
      <c r="F9" s="29"/>
    </row>
    <row r="10" spans="3:6" ht="27" customHeight="1" thickBot="1" x14ac:dyDescent="0.25">
      <c r="C10" s="30"/>
      <c r="D10" s="31" t="s">
        <v>1450</v>
      </c>
      <c r="E10" s="32">
        <v>0.03</v>
      </c>
    </row>
    <row r="11" spans="3:6" ht="25.5" customHeight="1" thickBot="1" x14ac:dyDescent="0.25">
      <c r="C11" s="30"/>
      <c r="D11" s="31" t="s">
        <v>1451</v>
      </c>
      <c r="E11" s="33">
        <v>0.05</v>
      </c>
      <c r="F11" s="29"/>
    </row>
    <row r="12" spans="3:6" ht="21.75" customHeight="1" thickBot="1" x14ac:dyDescent="0.25">
      <c r="C12" s="30"/>
      <c r="D12" s="31" t="s">
        <v>1452</v>
      </c>
      <c r="E12" s="32">
        <v>6.4999999999999997E-3</v>
      </c>
    </row>
    <row r="13" spans="3:6" ht="28.5" customHeight="1" thickBot="1" x14ac:dyDescent="0.25">
      <c r="C13" s="34" t="s">
        <v>1453</v>
      </c>
      <c r="D13" s="35" t="s">
        <v>1454</v>
      </c>
      <c r="E13" s="36">
        <f>SUM(E10:E12)</f>
        <v>8.6499999999999994E-2</v>
      </c>
    </row>
    <row r="14" spans="3:6" ht="26.25" customHeight="1" thickBot="1" x14ac:dyDescent="0.25">
      <c r="C14" s="37" t="s">
        <v>1455</v>
      </c>
      <c r="D14" s="38" t="s">
        <v>1456</v>
      </c>
      <c r="E14" s="39">
        <f>(((1+(E5+E8+E7))*(1+E6)*(1+E9))/(1-E13))-1</f>
        <v>0.28000000000000003</v>
      </c>
    </row>
    <row r="19" spans="3:5" x14ac:dyDescent="0.2">
      <c r="C19" s="275" t="s">
        <v>1457</v>
      </c>
      <c r="D19" s="275"/>
      <c r="E19" s="40"/>
    </row>
    <row r="20" spans="3:5" ht="15" customHeight="1" x14ac:dyDescent="0.2">
      <c r="C20" s="276" t="s">
        <v>1458</v>
      </c>
      <c r="D20" s="276"/>
      <c r="E20" s="277">
        <v>-1</v>
      </c>
    </row>
    <row r="21" spans="3:5" ht="15" customHeight="1" x14ac:dyDescent="0.2">
      <c r="C21" s="278" t="s">
        <v>1459</v>
      </c>
      <c r="D21" s="278"/>
      <c r="E21" s="277"/>
    </row>
    <row r="22" spans="3:5" x14ac:dyDescent="0.2">
      <c r="C22" s="40"/>
      <c r="D22" s="40"/>
      <c r="E22" s="40"/>
    </row>
  </sheetData>
  <mergeCells count="5">
    <mergeCell ref="C3:E3"/>
    <mergeCell ref="C19:D19"/>
    <mergeCell ref="C20:D20"/>
    <mergeCell ref="E20:E21"/>
    <mergeCell ref="C21:D21"/>
  </mergeCell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DA216F25D5A64B9D5D95996298B628" ma:contentTypeVersion="3" ma:contentTypeDescription="Crie um novo documento." ma:contentTypeScope="" ma:versionID="38c3e33d2e7fb323144b800097eee28a">
  <xsd:schema xmlns:xsd="http://www.w3.org/2001/XMLSchema" xmlns:xs="http://www.w3.org/2001/XMLSchema" xmlns:p="http://schemas.microsoft.com/office/2006/metadata/properties" targetNamespace="http://schemas.microsoft.com/office/2006/metadata/properties" ma:root="true" ma:fieldsID="019e33984c6d2a7d89d20f9f649c5f3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1A1EC4-4730-4306-8712-B058AF8E5F7B}">
  <ds:schemaRefs>
    <ds:schemaRef ds:uri="http://schemas.microsoft.com/sharepoint/v3/contenttype/forms"/>
  </ds:schemaRefs>
</ds:datastoreItem>
</file>

<file path=customXml/itemProps2.xml><?xml version="1.0" encoding="utf-8"?>
<ds:datastoreItem xmlns:ds="http://schemas.openxmlformats.org/officeDocument/2006/customXml" ds:itemID="{AF3989EA-AB55-40A2-B782-5238EF725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70DA49A-CEF4-4EF3-A4D3-8A8FD315C86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Plan LICITACAO</vt:lpstr>
      <vt:lpstr>Composição BDI</vt:lpstr>
      <vt:lpstr>'Plan LICITACAO'!Area_de_impressao</vt:lpstr>
      <vt:lpstr>'Plan LICITACAO'!Titulos_de_impressao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Inaiara de B. Ferreira Marini</dc:creator>
  <cp:lastModifiedBy>Timoteo Fernandes De Souza</cp:lastModifiedBy>
  <cp:lastPrinted>2018-05-28T17:07:56Z</cp:lastPrinted>
  <dcterms:created xsi:type="dcterms:W3CDTF">2018-04-06T02:13:18Z</dcterms:created>
  <dcterms:modified xsi:type="dcterms:W3CDTF">2018-06-25T19:17:21Z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0x01010027DA216F25D5A64B9D5D95996298B628</vt:lpwstr>
  </property>
</Properties>
</file>